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CAPD\Budget Related\"/>
    </mc:Choice>
  </mc:AlternateContent>
  <xr:revisionPtr revIDLastSave="0" documentId="13_ncr:1_{24DE27FD-EB04-44A6-86C1-E1172F01A656}" xr6:coauthVersionLast="47" xr6:coauthVersionMax="47" xr10:uidLastSave="{00000000-0000-0000-0000-000000000000}"/>
  <bookViews>
    <workbookView xWindow="20544" yWindow="0" windowWidth="20832" windowHeight="16656" xr2:uid="{7A439606-FE11-43F9-B66F-A51708F091AE}"/>
  </bookViews>
  <sheets>
    <sheet name="July 2025 to June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" i="1" l="1"/>
  <c r="N23" i="1" s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71" i="1"/>
  <c r="N72" i="1"/>
  <c r="N73" i="1"/>
  <c r="N74" i="1"/>
  <c r="N30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7" i="1"/>
  <c r="H74" i="1"/>
  <c r="H69" i="1"/>
  <c r="H23" i="1"/>
  <c r="H24" i="1" s="1"/>
  <c r="L74" i="1"/>
  <c r="L69" i="1"/>
  <c r="N69" i="1" s="1"/>
  <c r="I74" i="1"/>
  <c r="I69" i="1"/>
  <c r="F69" i="1"/>
  <c r="F74" i="1"/>
  <c r="E74" i="1"/>
  <c r="E69" i="1"/>
  <c r="F23" i="1"/>
  <c r="F24" i="1" s="1"/>
  <c r="I23" i="1"/>
  <c r="I24" i="1" s="1"/>
  <c r="E23" i="1"/>
  <c r="E24" i="1" s="1"/>
  <c r="L24" i="1" l="1"/>
  <c r="N24" i="1" s="1"/>
  <c r="N70" i="1" s="1"/>
  <c r="H70" i="1"/>
  <c r="H76" i="1" s="1"/>
  <c r="H80" i="1" s="1"/>
  <c r="I70" i="1"/>
  <c r="I76" i="1"/>
  <c r="I80" i="1" s="1"/>
  <c r="E70" i="1"/>
  <c r="E76" i="1" s="1"/>
  <c r="F70" i="1"/>
  <c r="F76" i="1" s="1"/>
  <c r="L70" i="1" l="1"/>
  <c r="N76" i="1" s="1"/>
  <c r="N80" i="1" s="1"/>
  <c r="L76" i="1" l="1"/>
  <c r="L80" i="1" s="1"/>
</calcChain>
</file>

<file path=xl/sharedStrings.xml><?xml version="1.0" encoding="utf-8"?>
<sst xmlns="http://schemas.openxmlformats.org/spreadsheetml/2006/main" count="83" uniqueCount="81">
  <si>
    <t>Income</t>
  </si>
  <si>
    <t>4000-Fuel Income</t>
  </si>
  <si>
    <t>4002- Hanger Income</t>
  </si>
  <si>
    <t>4005-Grant Income</t>
  </si>
  <si>
    <t>4004-Grant Income CalTrans</t>
  </si>
  <si>
    <t xml:space="preserve">4010-Transient parking </t>
  </si>
  <si>
    <t>4012-District Tie Down</t>
  </si>
  <si>
    <t>4014-T-hanger fees</t>
  </si>
  <si>
    <t>4040-Property Tax income</t>
  </si>
  <si>
    <t>4048-Assessment Adm Fee</t>
  </si>
  <si>
    <t>4075-Gate Card Fees</t>
  </si>
  <si>
    <t>4079-Other Parking income</t>
  </si>
  <si>
    <t>4080-Misc Income</t>
  </si>
  <si>
    <t>4081-Donations</t>
  </si>
  <si>
    <t>4090-Interest</t>
  </si>
  <si>
    <t>23/24</t>
  </si>
  <si>
    <t>24/25</t>
  </si>
  <si>
    <t>25/26</t>
  </si>
  <si>
    <t>Actual</t>
  </si>
  <si>
    <t>Budget</t>
  </si>
  <si>
    <t>Proposed Budget</t>
  </si>
  <si>
    <t>Gross Profit</t>
  </si>
  <si>
    <t>4045-Special Assessment Income*</t>
  </si>
  <si>
    <t>Expense - Operations</t>
  </si>
  <si>
    <t>Ordinary Income</t>
  </si>
  <si>
    <t>5000-Office &amp; Computer</t>
  </si>
  <si>
    <t>5006-Security</t>
  </si>
  <si>
    <t>5073-Repairs &amp; Maintenance</t>
  </si>
  <si>
    <t>5074-Repairs &amp; Maintenance Residential</t>
  </si>
  <si>
    <t>5079-Airfield Systems</t>
  </si>
  <si>
    <t>5080-Clearning &amp; Tree Service</t>
  </si>
  <si>
    <t>5081-Fence and gate expense</t>
  </si>
  <si>
    <t>5098-Association Dues &amp; Subscriptions</t>
  </si>
  <si>
    <t>5099-Conferences and meetings</t>
  </si>
  <si>
    <t>5526-Small equipment &amp; tools</t>
  </si>
  <si>
    <t>5528-Mower &amp; sprayer operations</t>
  </si>
  <si>
    <t>6001-Salaries</t>
  </si>
  <si>
    <t>6005-Outside Services</t>
  </si>
  <si>
    <t>6096-Workers comp insurance</t>
  </si>
  <si>
    <t>6560-Payroll Expenses</t>
  </si>
  <si>
    <t>7200-Utilities</t>
  </si>
  <si>
    <t>8010-Accounting services</t>
  </si>
  <si>
    <t>8020-Audit expense</t>
  </si>
  <si>
    <t>8090-Insurance</t>
  </si>
  <si>
    <t>8135-Misc</t>
  </si>
  <si>
    <t>8165-Postage</t>
  </si>
  <si>
    <t>8166-Printing</t>
  </si>
  <si>
    <t>8167-Legal</t>
  </si>
  <si>
    <t>8168-Property Tax Admin Fee</t>
  </si>
  <si>
    <t>8169-Public Notices</t>
  </si>
  <si>
    <t>8170-LAFCO</t>
  </si>
  <si>
    <t>8195-Signs</t>
  </si>
  <si>
    <t>8200-Communications</t>
  </si>
  <si>
    <t>8223-Vehicle expense</t>
  </si>
  <si>
    <t>8500-Fuel expense</t>
  </si>
  <si>
    <t>8501-Credit Card Processing Fees</t>
  </si>
  <si>
    <t>8502-Inventory change</t>
  </si>
  <si>
    <t>8503-Fuel System Maintenance</t>
  </si>
  <si>
    <t>8504-Network Access/QTPOD</t>
  </si>
  <si>
    <t>8525-Permits</t>
  </si>
  <si>
    <t>8530-Underground tank fees</t>
  </si>
  <si>
    <t>Net Ordinary Income/Expense</t>
  </si>
  <si>
    <t>Other Expense</t>
  </si>
  <si>
    <t>8998-Depreciation</t>
  </si>
  <si>
    <t>Total Expense-Operations</t>
  </si>
  <si>
    <t>Total Ordinary Income</t>
  </si>
  <si>
    <t>Total Other Expense</t>
  </si>
  <si>
    <t>Net Income</t>
  </si>
  <si>
    <t>5050=Discounts/Writeoffs</t>
  </si>
  <si>
    <t>Restricted Allocation Residential reserve</t>
  </si>
  <si>
    <t>8164-Board Meeting Expense</t>
  </si>
  <si>
    <t>Y/Y Budget change</t>
  </si>
  <si>
    <t xml:space="preserve">Notes: </t>
  </si>
  <si>
    <t>Budget change: 25/26 is projecting less income and reducing expenses.</t>
  </si>
  <si>
    <t xml:space="preserve">Residential Reserve - current reporting records it as income with an expense item below net income. In 25/26 FY I am working with CPA on recommendations to report seperately. </t>
  </si>
  <si>
    <t>(asphalt + veg removal + ditch)</t>
  </si>
  <si>
    <t>(local fundraising)</t>
  </si>
  <si>
    <t>(recurring revenue vs one time)</t>
  </si>
  <si>
    <t>YTD Actual (5/25)</t>
  </si>
  <si>
    <t>(computer upgrade office)</t>
  </si>
  <si>
    <t>(AWOS computer replacement)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</si>
</sst>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2" fillId="0" borderId="1" xfId="0" applyFont="1" applyBorder="1"/>
    <xf numFmtId="0" fontId="2" fillId="0" borderId="3" xfId="0" applyFont="1" applyBorder="1" applyAlignment="1">
      <alignment horizontal="center"/>
    </xf>
    <xf numFmtId="44" fontId="0" fillId="0" borderId="0" xfId="1" applyFont="1" applyAlignment="1"/>
    <xf numFmtId="44" fontId="0" fillId="0" borderId="0" xfId="1" applyFont="1"/>
    <xf numFmtId="44" fontId="0" fillId="0" borderId="0" xfId="0" applyNumberFormat="1"/>
    <xf numFmtId="44" fontId="2" fillId="0" borderId="4" xfId="0" applyNumberFormat="1" applyFont="1" applyBorder="1"/>
    <xf numFmtId="44" fontId="0" fillId="2" borderId="0" xfId="1" applyFont="1" applyFill="1"/>
    <xf numFmtId="0" fontId="0" fillId="2" borderId="0" xfId="0" applyFill="1"/>
    <xf numFmtId="44" fontId="2" fillId="2" borderId="4" xfId="0" applyNumberFormat="1" applyFont="1" applyFill="1" applyBorder="1"/>
    <xf numFmtId="44" fontId="0" fillId="2" borderId="0" xfId="0" applyNumberFormat="1" applyFill="1"/>
    <xf numFmtId="0" fontId="0" fillId="0" borderId="0" xfId="0" applyAlignment="1">
      <alignment horizontal="left" indent="3"/>
    </xf>
    <xf numFmtId="0" fontId="0" fillId="3" borderId="0" xfId="0" applyFill="1" applyAlignment="1">
      <alignment horizontal="left" indent="2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4" fontId="0" fillId="0" borderId="4" xfId="1" applyFont="1" applyBorder="1"/>
    <xf numFmtId="44" fontId="2" fillId="4" borderId="0" xfId="0" applyNumberFormat="1" applyFont="1" applyFill="1"/>
    <xf numFmtId="44" fontId="2" fillId="5" borderId="0" xfId="0" applyNumberFormat="1" applyFont="1" applyFill="1"/>
    <xf numFmtId="44" fontId="2" fillId="6" borderId="4" xfId="0" applyNumberFormat="1" applyFont="1" applyFill="1" applyBorder="1"/>
    <xf numFmtId="44" fontId="0" fillId="6" borderId="0" xfId="0" applyNumberFormat="1" applyFill="1"/>
    <xf numFmtId="44" fontId="0" fillId="0" borderId="3" xfId="1" applyFont="1" applyBorder="1"/>
    <xf numFmtId="44" fontId="2" fillId="0" borderId="5" xfId="0" applyNumberFormat="1" applyFont="1" applyBorder="1"/>
    <xf numFmtId="44" fontId="0" fillId="2" borderId="3" xfId="1" applyFont="1" applyFill="1" applyBorder="1"/>
    <xf numFmtId="0" fontId="2" fillId="0" borderId="0" xfId="0" applyFont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6" xfId="0" applyBorder="1"/>
    <xf numFmtId="44" fontId="0" fillId="0" borderId="6" xfId="1" applyFont="1" applyBorder="1"/>
    <xf numFmtId="44" fontId="2" fillId="0" borderId="9" xfId="0" applyNumberFormat="1" applyFont="1" applyBorder="1"/>
    <xf numFmtId="44" fontId="0" fillId="0" borderId="6" xfId="0" applyNumberFormat="1" applyBorder="1"/>
    <xf numFmtId="44" fontId="0" fillId="7" borderId="7" xfId="1" applyFont="1" applyFill="1" applyBorder="1"/>
    <xf numFmtId="44" fontId="2" fillId="5" borderId="6" xfId="0" applyNumberFormat="1" applyFont="1" applyFill="1" applyBorder="1"/>
    <xf numFmtId="44" fontId="0" fillId="2" borderId="6" xfId="1" applyFont="1" applyFill="1" applyBorder="1"/>
    <xf numFmtId="44" fontId="2" fillId="0" borderId="3" xfId="0" applyNumberFormat="1" applyFont="1" applyBorder="1"/>
    <xf numFmtId="44" fontId="0" fillId="0" borderId="4" xfId="0" applyNumberFormat="1" applyBorder="1"/>
    <xf numFmtId="44" fontId="0" fillId="0" borderId="3" xfId="0" applyNumberFormat="1" applyBorder="1"/>
    <xf numFmtId="44" fontId="0" fillId="5" borderId="6" xfId="0" applyNumberFormat="1" applyFill="1" applyBorder="1"/>
    <xf numFmtId="0" fontId="2" fillId="0" borderId="2" xfId="0" applyFont="1" applyBorder="1" applyAlignment="1">
      <alignment horizontal="center"/>
    </xf>
    <xf numFmtId="44" fontId="0" fillId="0" borderId="6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A57CD-D047-4CDA-AB9C-AF7421FEE76C}">
  <dimension ref="C2:O88"/>
  <sheetViews>
    <sheetView tabSelected="1" topLeftCell="C1" workbookViewId="0">
      <selection activeCell="H8" sqref="H8"/>
    </sheetView>
  </sheetViews>
  <sheetFormatPr defaultRowHeight="14.4" x14ac:dyDescent="0.3"/>
  <cols>
    <col min="3" max="3" width="36.5546875" customWidth="1"/>
    <col min="5" max="5" width="12.6640625" customWidth="1"/>
    <col min="6" max="6" width="13.21875" customWidth="1"/>
    <col min="7" max="7" width="3.44140625" customWidth="1"/>
    <col min="8" max="8" width="15.88671875" customWidth="1"/>
    <col min="9" max="9" width="12.21875" bestFit="1" customWidth="1"/>
    <col min="12" max="12" width="15.109375" style="30" customWidth="1"/>
    <col min="13" max="13" width="11.21875" bestFit="1" customWidth="1"/>
    <col min="14" max="14" width="17.44140625" customWidth="1"/>
  </cols>
  <sheetData>
    <row r="2" spans="3:14" x14ac:dyDescent="0.3">
      <c r="E2" s="5" t="s">
        <v>18</v>
      </c>
      <c r="F2" s="5" t="s">
        <v>19</v>
      </c>
      <c r="G2" s="1"/>
      <c r="H2" s="27" t="s">
        <v>78</v>
      </c>
      <c r="I2" s="5" t="s">
        <v>19</v>
      </c>
      <c r="J2" s="26"/>
      <c r="L2" s="28" t="s">
        <v>20</v>
      </c>
      <c r="M2" s="26"/>
      <c r="N2" s="1" t="s">
        <v>71</v>
      </c>
    </row>
    <row r="3" spans="3:14" x14ac:dyDescent="0.3">
      <c r="E3" s="41" t="s">
        <v>15</v>
      </c>
      <c r="F3" s="41"/>
      <c r="G3" s="4"/>
      <c r="H3" s="41" t="s">
        <v>16</v>
      </c>
      <c r="I3" s="41"/>
      <c r="J3" s="26"/>
      <c r="L3" s="29" t="s">
        <v>17</v>
      </c>
      <c r="M3" s="26"/>
    </row>
    <row r="5" spans="3:14" x14ac:dyDescent="0.3">
      <c r="C5" s="1" t="s">
        <v>24</v>
      </c>
    </row>
    <row r="6" spans="3:14" x14ac:dyDescent="0.3">
      <c r="C6" s="2" t="s">
        <v>0</v>
      </c>
    </row>
    <row r="7" spans="3:14" x14ac:dyDescent="0.3">
      <c r="C7" s="3" t="s">
        <v>1</v>
      </c>
      <c r="E7" s="6">
        <v>275649.77</v>
      </c>
      <c r="F7" s="10">
        <v>266600</v>
      </c>
      <c r="H7" s="7">
        <v>226400.76</v>
      </c>
      <c r="I7" s="10">
        <v>271791.33</v>
      </c>
      <c r="L7" s="36">
        <v>250000</v>
      </c>
      <c r="M7" s="7"/>
      <c r="N7" s="8">
        <f>L7-I7</f>
        <v>-21791.330000000016</v>
      </c>
    </row>
    <row r="8" spans="3:14" x14ac:dyDescent="0.3">
      <c r="C8" s="3" t="s">
        <v>2</v>
      </c>
      <c r="E8" s="7">
        <v>78228</v>
      </c>
      <c r="F8" s="10">
        <v>73620</v>
      </c>
      <c r="H8" s="7">
        <v>68135.179999999993</v>
      </c>
      <c r="I8" s="10">
        <v>80388</v>
      </c>
      <c r="L8" s="31">
        <v>80388</v>
      </c>
      <c r="M8" s="7"/>
      <c r="N8" s="8">
        <f t="shared" ref="N8:N24" si="0">L8-I8</f>
        <v>0</v>
      </c>
    </row>
    <row r="9" spans="3:14" x14ac:dyDescent="0.3">
      <c r="C9" s="3" t="s">
        <v>4</v>
      </c>
      <c r="E9" s="7"/>
      <c r="F9" s="10">
        <v>10000</v>
      </c>
      <c r="H9" s="7"/>
      <c r="I9" s="10">
        <v>10000</v>
      </c>
      <c r="L9" s="31"/>
      <c r="M9" s="7"/>
      <c r="N9" s="8">
        <f t="shared" si="0"/>
        <v>-10000</v>
      </c>
    </row>
    <row r="10" spans="3:14" x14ac:dyDescent="0.3">
      <c r="C10" s="3" t="s">
        <v>3</v>
      </c>
      <c r="E10" s="7">
        <v>2200</v>
      </c>
      <c r="F10" s="11"/>
      <c r="H10" s="7">
        <v>63743.5</v>
      </c>
      <c r="I10" s="10"/>
      <c r="L10" s="31"/>
      <c r="M10" s="7"/>
      <c r="N10" s="8">
        <f t="shared" si="0"/>
        <v>0</v>
      </c>
    </row>
    <row r="11" spans="3:14" x14ac:dyDescent="0.3">
      <c r="C11" s="3" t="s">
        <v>5</v>
      </c>
      <c r="E11" s="7">
        <v>431</v>
      </c>
      <c r="F11" s="10">
        <v>1700</v>
      </c>
      <c r="H11" s="7">
        <v>610</v>
      </c>
      <c r="I11" s="10">
        <v>1000</v>
      </c>
      <c r="L11" s="31">
        <v>1000</v>
      </c>
      <c r="M11" s="7"/>
      <c r="N11" s="8">
        <f t="shared" si="0"/>
        <v>0</v>
      </c>
    </row>
    <row r="12" spans="3:14" x14ac:dyDescent="0.3">
      <c r="C12" s="3" t="s">
        <v>6</v>
      </c>
      <c r="E12" s="7">
        <v>24725</v>
      </c>
      <c r="F12" s="10">
        <v>23000</v>
      </c>
      <c r="H12" s="7">
        <v>18464.830000000002</v>
      </c>
      <c r="I12" s="10">
        <v>23000</v>
      </c>
      <c r="L12" s="31">
        <v>23000</v>
      </c>
      <c r="M12" s="7"/>
      <c r="N12" s="8">
        <f t="shared" si="0"/>
        <v>0</v>
      </c>
    </row>
    <row r="13" spans="3:14" x14ac:dyDescent="0.3">
      <c r="C13" s="3" t="s">
        <v>7</v>
      </c>
      <c r="E13" s="7">
        <v>7800</v>
      </c>
      <c r="F13" s="11"/>
      <c r="H13" s="7">
        <v>8400</v>
      </c>
      <c r="I13" s="10">
        <v>7800</v>
      </c>
      <c r="L13" s="31">
        <v>7800</v>
      </c>
      <c r="M13" s="7"/>
      <c r="N13" s="8">
        <f t="shared" si="0"/>
        <v>0</v>
      </c>
    </row>
    <row r="14" spans="3:14" x14ac:dyDescent="0.3">
      <c r="C14" s="3" t="s">
        <v>8</v>
      </c>
      <c r="E14" s="7">
        <v>15902.54</v>
      </c>
      <c r="F14" s="10">
        <v>15500</v>
      </c>
      <c r="H14" s="7">
        <v>9976.57</v>
      </c>
      <c r="I14" s="10">
        <v>15500</v>
      </c>
      <c r="L14" s="31">
        <v>15500</v>
      </c>
      <c r="M14" s="7"/>
      <c r="N14" s="8">
        <f t="shared" si="0"/>
        <v>0</v>
      </c>
    </row>
    <row r="15" spans="3:14" x14ac:dyDescent="0.3">
      <c r="C15" s="15" t="s">
        <v>22</v>
      </c>
      <c r="E15" s="7">
        <v>118073.52</v>
      </c>
      <c r="F15" s="10">
        <v>119700</v>
      </c>
      <c r="H15" s="7">
        <v>70200</v>
      </c>
      <c r="I15" s="10">
        <v>119700</v>
      </c>
      <c r="L15" s="36">
        <v>102000</v>
      </c>
      <c r="M15" s="7"/>
      <c r="N15" s="8">
        <f t="shared" si="0"/>
        <v>-17700</v>
      </c>
    </row>
    <row r="16" spans="3:14" x14ac:dyDescent="0.3">
      <c r="C16" s="3" t="s">
        <v>9</v>
      </c>
      <c r="E16" s="7">
        <v>1632</v>
      </c>
      <c r="F16" s="10">
        <v>1650</v>
      </c>
      <c r="H16" s="7">
        <v>75</v>
      </c>
      <c r="I16" s="10">
        <v>1650</v>
      </c>
      <c r="L16" s="31">
        <v>1650</v>
      </c>
      <c r="M16" s="7"/>
      <c r="N16" s="8">
        <f t="shared" si="0"/>
        <v>0</v>
      </c>
    </row>
    <row r="17" spans="3:15" x14ac:dyDescent="0.3">
      <c r="C17" s="3" t="s">
        <v>10</v>
      </c>
      <c r="E17" s="7">
        <v>275</v>
      </c>
      <c r="F17" s="10">
        <v>2625</v>
      </c>
      <c r="H17" s="7"/>
      <c r="I17" s="10">
        <v>2625</v>
      </c>
      <c r="L17" s="31">
        <v>2625</v>
      </c>
      <c r="M17" s="7"/>
      <c r="N17" s="8">
        <f t="shared" si="0"/>
        <v>0</v>
      </c>
      <c r="O17" t="s">
        <v>77</v>
      </c>
    </row>
    <row r="18" spans="3:15" x14ac:dyDescent="0.3">
      <c r="C18" s="3" t="s">
        <v>11</v>
      </c>
      <c r="E18" s="7"/>
      <c r="F18" s="10">
        <v>2200</v>
      </c>
      <c r="H18" s="7"/>
      <c r="I18" s="10">
        <v>2200</v>
      </c>
      <c r="L18" s="31">
        <v>2200</v>
      </c>
      <c r="M18" s="7"/>
      <c r="N18" s="8">
        <f t="shared" si="0"/>
        <v>0</v>
      </c>
    </row>
    <row r="19" spans="3:15" x14ac:dyDescent="0.3">
      <c r="C19" s="3" t="s">
        <v>12</v>
      </c>
      <c r="E19" s="7">
        <v>334.13</v>
      </c>
      <c r="F19" s="10">
        <v>450</v>
      </c>
      <c r="H19" s="7">
        <v>700</v>
      </c>
      <c r="I19" s="10">
        <v>450</v>
      </c>
      <c r="L19" s="31">
        <v>450</v>
      </c>
      <c r="M19" s="7"/>
      <c r="N19" s="8">
        <f t="shared" si="0"/>
        <v>0</v>
      </c>
    </row>
    <row r="20" spans="3:15" x14ac:dyDescent="0.3">
      <c r="C20" s="3" t="s">
        <v>13</v>
      </c>
      <c r="E20" s="7"/>
      <c r="F20" s="10">
        <v>1500</v>
      </c>
      <c r="H20" s="7">
        <v>0</v>
      </c>
      <c r="I20" s="10"/>
      <c r="L20" s="31">
        <v>7000</v>
      </c>
      <c r="M20" s="7"/>
      <c r="N20" s="8">
        <f t="shared" si="0"/>
        <v>7000</v>
      </c>
      <c r="O20" t="s">
        <v>76</v>
      </c>
    </row>
    <row r="21" spans="3:15" x14ac:dyDescent="0.3">
      <c r="C21" s="3" t="s">
        <v>14</v>
      </c>
      <c r="E21" s="7">
        <v>764.62</v>
      </c>
      <c r="F21" s="10">
        <v>270</v>
      </c>
      <c r="H21" s="7">
        <v>493.47</v>
      </c>
      <c r="I21" s="10">
        <v>750</v>
      </c>
      <c r="L21" s="31">
        <v>750</v>
      </c>
      <c r="M21" s="7"/>
      <c r="N21" s="8">
        <f t="shared" si="0"/>
        <v>0</v>
      </c>
    </row>
    <row r="22" spans="3:15" x14ac:dyDescent="0.3">
      <c r="F22" s="11"/>
      <c r="H22" s="7"/>
      <c r="I22" s="10"/>
      <c r="L22" s="31"/>
      <c r="M22" s="7"/>
      <c r="N22" s="8">
        <f t="shared" si="0"/>
        <v>0</v>
      </c>
    </row>
    <row r="23" spans="3:15" ht="15" thickBot="1" x14ac:dyDescent="0.35">
      <c r="C23" s="17" t="s">
        <v>65</v>
      </c>
      <c r="E23" s="9">
        <f>SUM(E7:E21)</f>
        <v>526015.58000000007</v>
      </c>
      <c r="F23" s="12">
        <f>SUM(F7:F21)</f>
        <v>518815</v>
      </c>
      <c r="H23" s="21">
        <f>SUM(H7:H21)</f>
        <v>467199.31</v>
      </c>
      <c r="I23" s="12">
        <f>SUM(I7:I21)</f>
        <v>536854.33000000007</v>
      </c>
      <c r="L23" s="32">
        <f>SUM(L7:L22)</f>
        <v>494363</v>
      </c>
      <c r="M23" s="7"/>
      <c r="N23" s="8">
        <f>L23-I23</f>
        <v>-42491.330000000075</v>
      </c>
    </row>
    <row r="24" spans="3:15" x14ac:dyDescent="0.3">
      <c r="C24" s="16" t="s">
        <v>21</v>
      </c>
      <c r="E24" s="8">
        <f>E23</f>
        <v>526015.58000000007</v>
      </c>
      <c r="F24" s="13">
        <f>F23</f>
        <v>518815</v>
      </c>
      <c r="H24" s="22">
        <f>H23</f>
        <v>467199.31</v>
      </c>
      <c r="I24" s="13">
        <f>I23</f>
        <v>536854.33000000007</v>
      </c>
      <c r="L24" s="33">
        <f>L23</f>
        <v>494363</v>
      </c>
      <c r="N24" s="8">
        <f t="shared" si="0"/>
        <v>-42491.330000000075</v>
      </c>
    </row>
    <row r="25" spans="3:15" x14ac:dyDescent="0.3">
      <c r="H25" s="7"/>
    </row>
    <row r="26" spans="3:15" x14ac:dyDescent="0.3">
      <c r="C26" s="16"/>
      <c r="E26" s="7"/>
      <c r="F26" s="7"/>
      <c r="G26" s="7"/>
      <c r="H26" s="8"/>
      <c r="I26" s="7"/>
      <c r="L26" s="31"/>
    </row>
    <row r="27" spans="3:15" x14ac:dyDescent="0.3">
      <c r="E27" s="7"/>
      <c r="F27" s="7"/>
      <c r="G27" s="7"/>
      <c r="H27" s="7"/>
      <c r="I27" s="7"/>
      <c r="L27" s="31"/>
    </row>
    <row r="28" spans="3:15" x14ac:dyDescent="0.3">
      <c r="E28" s="7"/>
      <c r="F28" s="7"/>
      <c r="G28" s="7"/>
      <c r="H28" s="7"/>
      <c r="I28" s="7"/>
      <c r="L28" s="31"/>
    </row>
    <row r="29" spans="3:15" x14ac:dyDescent="0.3">
      <c r="C29" s="1" t="s">
        <v>23</v>
      </c>
      <c r="E29" s="7"/>
      <c r="F29" s="7"/>
      <c r="G29" s="7"/>
      <c r="H29" s="7"/>
      <c r="I29" s="7"/>
      <c r="L29" s="31"/>
    </row>
    <row r="30" spans="3:15" x14ac:dyDescent="0.3">
      <c r="C30" s="14" t="s">
        <v>25</v>
      </c>
      <c r="E30" s="7">
        <v>1015.94</v>
      </c>
      <c r="F30" s="10">
        <v>550</v>
      </c>
      <c r="G30" s="7"/>
      <c r="H30" s="7">
        <v>1228.5</v>
      </c>
      <c r="I30" s="10">
        <v>600</v>
      </c>
      <c r="L30" s="31">
        <v>1200</v>
      </c>
      <c r="N30" s="8">
        <f>L30-I30</f>
        <v>600</v>
      </c>
      <c r="O30" t="s">
        <v>79</v>
      </c>
    </row>
    <row r="31" spans="3:15" x14ac:dyDescent="0.3">
      <c r="C31" s="14" t="s">
        <v>26</v>
      </c>
      <c r="E31" s="7">
        <v>10</v>
      </c>
      <c r="F31" s="10">
        <v>800</v>
      </c>
      <c r="G31" s="7"/>
      <c r="H31" s="7"/>
      <c r="I31" s="10">
        <v>500</v>
      </c>
      <c r="L31" s="31">
        <v>500</v>
      </c>
      <c r="N31" s="8">
        <f t="shared" ref="N31:N74" si="1">L31-I31</f>
        <v>0</v>
      </c>
    </row>
    <row r="32" spans="3:15" x14ac:dyDescent="0.3">
      <c r="C32" s="14" t="s">
        <v>68</v>
      </c>
      <c r="E32" s="7"/>
      <c r="F32" s="10">
        <v>800</v>
      </c>
      <c r="G32" s="7"/>
      <c r="H32" s="7"/>
      <c r="I32" s="10"/>
      <c r="L32" s="31"/>
      <c r="N32" s="8">
        <f t="shared" si="1"/>
        <v>0</v>
      </c>
    </row>
    <row r="33" spans="3:15" x14ac:dyDescent="0.3">
      <c r="C33" s="14" t="s">
        <v>27</v>
      </c>
      <c r="E33" s="7">
        <v>9631.76</v>
      </c>
      <c r="F33" s="10">
        <v>12900</v>
      </c>
      <c r="G33" s="7"/>
      <c r="H33" s="7">
        <v>9595.14</v>
      </c>
      <c r="I33" s="10">
        <v>12300</v>
      </c>
      <c r="L33" s="31">
        <v>12300</v>
      </c>
      <c r="N33" s="8">
        <f t="shared" si="1"/>
        <v>0</v>
      </c>
    </row>
    <row r="34" spans="3:15" x14ac:dyDescent="0.3">
      <c r="C34" s="14" t="s">
        <v>28</v>
      </c>
      <c r="E34">
        <v>317.77999999999997</v>
      </c>
      <c r="F34" s="11"/>
      <c r="H34" s="7"/>
      <c r="I34" s="10">
        <v>500</v>
      </c>
      <c r="L34" s="31">
        <v>500</v>
      </c>
      <c r="N34" s="8">
        <f t="shared" si="1"/>
        <v>0</v>
      </c>
    </row>
    <row r="35" spans="3:15" x14ac:dyDescent="0.3">
      <c r="C35" s="14" t="s">
        <v>29</v>
      </c>
      <c r="E35" s="7">
        <v>3133.34</v>
      </c>
      <c r="F35" s="10">
        <v>4500</v>
      </c>
      <c r="H35" s="7">
        <v>1913.09</v>
      </c>
      <c r="I35" s="10">
        <v>4500</v>
      </c>
      <c r="L35" s="31">
        <v>9500</v>
      </c>
      <c r="N35" s="8">
        <f t="shared" si="1"/>
        <v>5000</v>
      </c>
      <c r="O35" t="s">
        <v>80</v>
      </c>
    </row>
    <row r="36" spans="3:15" x14ac:dyDescent="0.3">
      <c r="C36" s="14" t="s">
        <v>30</v>
      </c>
      <c r="E36" s="7">
        <v>433.29</v>
      </c>
      <c r="F36" s="10">
        <v>15000</v>
      </c>
      <c r="H36" s="7">
        <v>2326.39</v>
      </c>
      <c r="I36" s="10">
        <v>15000</v>
      </c>
      <c r="L36" s="42">
        <v>25000</v>
      </c>
      <c r="N36" s="8">
        <f t="shared" si="1"/>
        <v>10000</v>
      </c>
      <c r="O36" t="s">
        <v>75</v>
      </c>
    </row>
    <row r="37" spans="3:15" x14ac:dyDescent="0.3">
      <c r="C37" s="14" t="s">
        <v>31</v>
      </c>
      <c r="F37" s="10">
        <v>3000</v>
      </c>
      <c r="H37" s="7"/>
      <c r="I37" s="10">
        <v>3000</v>
      </c>
      <c r="L37" s="31">
        <v>3000</v>
      </c>
      <c r="N37" s="8">
        <f t="shared" si="1"/>
        <v>0</v>
      </c>
    </row>
    <row r="38" spans="3:15" x14ac:dyDescent="0.3">
      <c r="C38" s="14" t="s">
        <v>32</v>
      </c>
      <c r="E38" s="7">
        <v>2321</v>
      </c>
      <c r="F38" s="10">
        <v>2200</v>
      </c>
      <c r="H38" s="7">
        <v>2075</v>
      </c>
      <c r="I38" s="10">
        <v>2300</v>
      </c>
      <c r="L38" s="31">
        <v>2300</v>
      </c>
      <c r="N38" s="8">
        <f t="shared" si="1"/>
        <v>0</v>
      </c>
    </row>
    <row r="39" spans="3:15" x14ac:dyDescent="0.3">
      <c r="C39" s="14" t="s">
        <v>33</v>
      </c>
      <c r="E39" s="7">
        <v>896.64</v>
      </c>
      <c r="F39" s="11"/>
      <c r="H39" s="7">
        <v>525</v>
      </c>
      <c r="I39" s="10">
        <v>1000</v>
      </c>
      <c r="L39" s="31">
        <v>1000</v>
      </c>
      <c r="N39" s="8">
        <f t="shared" si="1"/>
        <v>0</v>
      </c>
    </row>
    <row r="40" spans="3:15" x14ac:dyDescent="0.3">
      <c r="C40" s="14" t="s">
        <v>34</v>
      </c>
      <c r="E40" s="7">
        <v>1175.51</v>
      </c>
      <c r="F40" s="10">
        <v>500</v>
      </c>
      <c r="H40" s="7">
        <v>889.21</v>
      </c>
      <c r="I40" s="10">
        <v>1000</v>
      </c>
      <c r="L40" s="31">
        <v>1000</v>
      </c>
      <c r="N40" s="8">
        <f t="shared" si="1"/>
        <v>0</v>
      </c>
    </row>
    <row r="41" spans="3:15" x14ac:dyDescent="0.3">
      <c r="C41" s="14" t="s">
        <v>35</v>
      </c>
      <c r="E41" s="7">
        <v>223.69</v>
      </c>
      <c r="F41" s="10">
        <v>5000</v>
      </c>
      <c r="H41" s="7">
        <v>451.82</v>
      </c>
      <c r="I41" s="10">
        <v>1000</v>
      </c>
      <c r="L41" s="31">
        <v>1000</v>
      </c>
      <c r="N41" s="8">
        <f t="shared" si="1"/>
        <v>0</v>
      </c>
    </row>
    <row r="42" spans="3:15" x14ac:dyDescent="0.3">
      <c r="C42" s="14" t="s">
        <v>36</v>
      </c>
      <c r="E42" s="7">
        <v>58008.33</v>
      </c>
      <c r="F42" s="10">
        <v>58240</v>
      </c>
      <c r="H42" s="7">
        <v>47932.959999999999</v>
      </c>
      <c r="I42" s="10">
        <v>68000</v>
      </c>
      <c r="L42" s="31">
        <v>68000</v>
      </c>
      <c r="N42" s="8">
        <f t="shared" si="1"/>
        <v>0</v>
      </c>
    </row>
    <row r="43" spans="3:15" x14ac:dyDescent="0.3">
      <c r="C43" s="14" t="s">
        <v>37</v>
      </c>
      <c r="E43" s="7">
        <v>1300</v>
      </c>
      <c r="F43" s="10">
        <v>18000</v>
      </c>
      <c r="H43" s="7">
        <v>8445</v>
      </c>
      <c r="I43" s="10">
        <v>18000</v>
      </c>
      <c r="L43" s="31">
        <v>18000</v>
      </c>
      <c r="N43" s="8">
        <f t="shared" si="1"/>
        <v>0</v>
      </c>
    </row>
    <row r="44" spans="3:15" x14ac:dyDescent="0.3">
      <c r="C44" s="14" t="s">
        <v>38</v>
      </c>
      <c r="E44" s="7">
        <v>2343.67</v>
      </c>
      <c r="F44" s="10">
        <v>2125</v>
      </c>
      <c r="H44" s="7">
        <v>1418.35</v>
      </c>
      <c r="I44" s="10">
        <v>2500</v>
      </c>
      <c r="L44" s="31">
        <v>2500</v>
      </c>
      <c r="N44" s="8">
        <f t="shared" si="1"/>
        <v>0</v>
      </c>
    </row>
    <row r="45" spans="3:15" x14ac:dyDescent="0.3">
      <c r="C45" s="14" t="s">
        <v>39</v>
      </c>
      <c r="E45" s="7">
        <v>4635.66</v>
      </c>
      <c r="F45" s="10">
        <v>4300</v>
      </c>
      <c r="H45" s="7">
        <v>4077.07</v>
      </c>
      <c r="I45" s="10">
        <v>4800</v>
      </c>
      <c r="L45" s="31">
        <v>4800</v>
      </c>
      <c r="N45" s="8">
        <f t="shared" si="1"/>
        <v>0</v>
      </c>
    </row>
    <row r="46" spans="3:15" x14ac:dyDescent="0.3">
      <c r="C46" s="14" t="s">
        <v>40</v>
      </c>
      <c r="E46" s="7">
        <v>7374.2</v>
      </c>
      <c r="F46" s="10">
        <v>7850</v>
      </c>
      <c r="H46" s="7">
        <v>8940.41</v>
      </c>
      <c r="I46" s="10">
        <v>8000</v>
      </c>
      <c r="L46" s="31">
        <v>8000</v>
      </c>
      <c r="N46" s="8">
        <f t="shared" si="1"/>
        <v>0</v>
      </c>
    </row>
    <row r="47" spans="3:15" x14ac:dyDescent="0.3">
      <c r="C47" s="14" t="s">
        <v>41</v>
      </c>
      <c r="E47" s="7">
        <v>8234.5</v>
      </c>
      <c r="F47" s="10">
        <v>7500</v>
      </c>
      <c r="H47" s="7">
        <v>7237</v>
      </c>
      <c r="I47" s="10">
        <v>8500</v>
      </c>
      <c r="L47" s="31">
        <v>8500</v>
      </c>
      <c r="N47" s="8">
        <f t="shared" si="1"/>
        <v>0</v>
      </c>
    </row>
    <row r="48" spans="3:15" x14ac:dyDescent="0.3">
      <c r="C48" s="14" t="s">
        <v>42</v>
      </c>
      <c r="E48" s="7">
        <v>6000</v>
      </c>
      <c r="F48" s="10">
        <v>6000</v>
      </c>
      <c r="H48" s="7"/>
      <c r="I48" s="10">
        <v>6000</v>
      </c>
      <c r="L48" s="31">
        <v>6000</v>
      </c>
      <c r="N48" s="8">
        <f t="shared" si="1"/>
        <v>0</v>
      </c>
    </row>
    <row r="49" spans="3:14" x14ac:dyDescent="0.3">
      <c r="C49" s="14" t="s">
        <v>43</v>
      </c>
      <c r="E49" s="7">
        <v>20618.330000000002</v>
      </c>
      <c r="F49" s="10">
        <v>17800</v>
      </c>
      <c r="H49" s="7">
        <v>20934.05</v>
      </c>
      <c r="I49" s="10">
        <v>21200</v>
      </c>
      <c r="L49" s="31">
        <v>21200</v>
      </c>
      <c r="N49" s="8">
        <f t="shared" si="1"/>
        <v>0</v>
      </c>
    </row>
    <row r="50" spans="3:14" x14ac:dyDescent="0.3">
      <c r="C50" s="14" t="s">
        <v>44</v>
      </c>
      <c r="F50" s="10">
        <v>100</v>
      </c>
      <c r="H50" s="7">
        <v>50.51</v>
      </c>
      <c r="I50" s="10">
        <v>100</v>
      </c>
      <c r="L50" s="31">
        <v>100</v>
      </c>
      <c r="N50" s="8">
        <f t="shared" si="1"/>
        <v>0</v>
      </c>
    </row>
    <row r="51" spans="3:14" x14ac:dyDescent="0.3">
      <c r="C51" s="14" t="s">
        <v>70</v>
      </c>
      <c r="F51" s="10"/>
      <c r="H51" s="7">
        <v>20</v>
      </c>
      <c r="I51" s="10"/>
      <c r="L51" s="31"/>
      <c r="N51" s="8">
        <f t="shared" si="1"/>
        <v>0</v>
      </c>
    </row>
    <row r="52" spans="3:14" x14ac:dyDescent="0.3">
      <c r="C52" s="14" t="s">
        <v>45</v>
      </c>
      <c r="E52" s="7">
        <v>28.59</v>
      </c>
      <c r="F52" s="11"/>
      <c r="H52" s="7">
        <v>29.2</v>
      </c>
      <c r="I52" s="11"/>
      <c r="N52" s="8">
        <f t="shared" si="1"/>
        <v>0</v>
      </c>
    </row>
    <row r="53" spans="3:14" x14ac:dyDescent="0.3">
      <c r="C53" s="14" t="s">
        <v>46</v>
      </c>
      <c r="E53" s="7">
        <v>76.59</v>
      </c>
      <c r="F53" s="11"/>
      <c r="H53" s="7">
        <v>92.41</v>
      </c>
      <c r="I53" s="11"/>
      <c r="N53" s="8">
        <f t="shared" si="1"/>
        <v>0</v>
      </c>
    </row>
    <row r="54" spans="3:14" x14ac:dyDescent="0.3">
      <c r="C54" s="14" t="s">
        <v>47</v>
      </c>
      <c r="E54" s="7">
        <v>1500</v>
      </c>
      <c r="F54" s="10">
        <v>2000</v>
      </c>
      <c r="H54" s="7"/>
      <c r="I54" s="10">
        <v>2000</v>
      </c>
      <c r="L54" s="31">
        <v>5000</v>
      </c>
      <c r="N54" s="8">
        <f t="shared" si="1"/>
        <v>3000</v>
      </c>
    </row>
    <row r="55" spans="3:14" x14ac:dyDescent="0.3">
      <c r="C55" s="14" t="s">
        <v>48</v>
      </c>
      <c r="E55" s="7">
        <v>15.83</v>
      </c>
      <c r="F55" s="10">
        <v>550</v>
      </c>
      <c r="H55" s="7">
        <v>792.46</v>
      </c>
      <c r="I55" s="10">
        <v>100</v>
      </c>
      <c r="L55" s="31">
        <v>100</v>
      </c>
      <c r="N55" s="8">
        <f t="shared" si="1"/>
        <v>0</v>
      </c>
    </row>
    <row r="56" spans="3:14" x14ac:dyDescent="0.3">
      <c r="C56" s="14" t="s">
        <v>49</v>
      </c>
      <c r="F56" s="10">
        <v>300</v>
      </c>
      <c r="H56" s="7">
        <v>289.06</v>
      </c>
      <c r="I56" s="10">
        <v>100</v>
      </c>
      <c r="L56" s="31">
        <v>100</v>
      </c>
      <c r="N56" s="8">
        <f t="shared" si="1"/>
        <v>0</v>
      </c>
    </row>
    <row r="57" spans="3:14" x14ac:dyDescent="0.3">
      <c r="C57" s="14" t="s">
        <v>50</v>
      </c>
      <c r="E57" s="7">
        <v>286.02</v>
      </c>
      <c r="F57" s="10">
        <v>300</v>
      </c>
      <c r="H57" s="7">
        <v>353.09</v>
      </c>
      <c r="I57" s="10">
        <v>300</v>
      </c>
      <c r="L57" s="31">
        <v>300</v>
      </c>
      <c r="N57" s="8">
        <f t="shared" si="1"/>
        <v>0</v>
      </c>
    </row>
    <row r="58" spans="3:14" x14ac:dyDescent="0.3">
      <c r="C58" s="14" t="s">
        <v>51</v>
      </c>
      <c r="E58" s="7">
        <v>670.45</v>
      </c>
      <c r="F58" s="10">
        <v>650</v>
      </c>
      <c r="H58" s="7"/>
      <c r="I58" s="10">
        <v>650</v>
      </c>
      <c r="L58" s="31">
        <v>650</v>
      </c>
      <c r="N58" s="8">
        <f t="shared" si="1"/>
        <v>0</v>
      </c>
    </row>
    <row r="59" spans="3:14" x14ac:dyDescent="0.3">
      <c r="C59" s="14" t="s">
        <v>52</v>
      </c>
      <c r="E59" s="7">
        <v>2725.15</v>
      </c>
      <c r="F59" s="10">
        <v>2740</v>
      </c>
      <c r="H59" s="7">
        <v>2474.8200000000002</v>
      </c>
      <c r="I59" s="10">
        <v>2850</v>
      </c>
      <c r="L59" s="31">
        <v>2850</v>
      </c>
      <c r="N59" s="8">
        <f t="shared" si="1"/>
        <v>0</v>
      </c>
    </row>
    <row r="60" spans="3:14" x14ac:dyDescent="0.3">
      <c r="C60" s="14" t="s">
        <v>53</v>
      </c>
      <c r="E60" s="7">
        <v>1766.18</v>
      </c>
      <c r="F60" s="11"/>
      <c r="H60" s="7">
        <v>110.18</v>
      </c>
      <c r="I60" s="10">
        <v>5500</v>
      </c>
      <c r="L60" s="31">
        <v>5500</v>
      </c>
      <c r="N60" s="8">
        <f t="shared" si="1"/>
        <v>0</v>
      </c>
    </row>
    <row r="61" spans="3:14" x14ac:dyDescent="0.3">
      <c r="C61" s="14" t="s">
        <v>54</v>
      </c>
      <c r="E61" s="7">
        <v>236314.04</v>
      </c>
      <c r="F61" s="10">
        <v>230050</v>
      </c>
      <c r="H61" s="7">
        <v>137733.26999999999</v>
      </c>
      <c r="I61" s="10">
        <v>231291.33</v>
      </c>
      <c r="L61" s="31">
        <v>231291.33</v>
      </c>
      <c r="N61" s="8">
        <f t="shared" si="1"/>
        <v>0</v>
      </c>
    </row>
    <row r="62" spans="3:14" x14ac:dyDescent="0.3">
      <c r="C62" s="14" t="s">
        <v>55</v>
      </c>
      <c r="E62" s="7">
        <v>7767.93</v>
      </c>
      <c r="F62" s="10">
        <v>7300</v>
      </c>
      <c r="H62" s="7">
        <v>6183.83</v>
      </c>
      <c r="I62" s="10">
        <v>7900</v>
      </c>
      <c r="L62" s="31">
        <v>7900</v>
      </c>
      <c r="N62" s="8">
        <f t="shared" si="1"/>
        <v>0</v>
      </c>
    </row>
    <row r="63" spans="3:14" x14ac:dyDescent="0.3">
      <c r="C63" s="14" t="s">
        <v>56</v>
      </c>
      <c r="E63" s="7">
        <v>2767.18</v>
      </c>
      <c r="F63" s="10">
        <v>23000</v>
      </c>
      <c r="H63" s="7">
        <v>-4237.4799999999996</v>
      </c>
      <c r="I63" s="10">
        <v>23000</v>
      </c>
      <c r="L63" s="31">
        <v>23000</v>
      </c>
      <c r="N63" s="8">
        <f t="shared" si="1"/>
        <v>0</v>
      </c>
    </row>
    <row r="64" spans="3:14" x14ac:dyDescent="0.3">
      <c r="C64" s="14" t="s">
        <v>57</v>
      </c>
      <c r="E64" s="7">
        <v>1118.22</v>
      </c>
      <c r="F64" s="10">
        <v>7500</v>
      </c>
      <c r="H64" s="7">
        <v>3100.53</v>
      </c>
      <c r="I64" s="10">
        <v>5500</v>
      </c>
      <c r="L64" s="31">
        <v>5500</v>
      </c>
      <c r="N64" s="8">
        <f t="shared" si="1"/>
        <v>0</v>
      </c>
    </row>
    <row r="65" spans="3:14" x14ac:dyDescent="0.3">
      <c r="C65" s="14" t="s">
        <v>58</v>
      </c>
      <c r="E65" s="7">
        <v>945</v>
      </c>
      <c r="F65" s="10">
        <v>1000</v>
      </c>
      <c r="H65" s="7">
        <v>1195</v>
      </c>
      <c r="I65" s="10">
        <v>1000</v>
      </c>
      <c r="L65" s="31">
        <v>1000</v>
      </c>
      <c r="N65" s="8">
        <f t="shared" si="1"/>
        <v>0</v>
      </c>
    </row>
    <row r="66" spans="3:14" x14ac:dyDescent="0.3">
      <c r="C66" s="14" t="s">
        <v>59</v>
      </c>
      <c r="E66" s="7">
        <v>1717.4</v>
      </c>
      <c r="F66" s="10">
        <v>1750</v>
      </c>
      <c r="H66" s="7">
        <v>3290.4</v>
      </c>
      <c r="I66" s="10">
        <v>1750</v>
      </c>
      <c r="L66" s="31">
        <v>1750</v>
      </c>
      <c r="N66" s="8">
        <f t="shared" si="1"/>
        <v>0</v>
      </c>
    </row>
    <row r="67" spans="3:14" x14ac:dyDescent="0.3">
      <c r="C67" s="14" t="s">
        <v>60</v>
      </c>
      <c r="E67" s="7">
        <v>4644.68</v>
      </c>
      <c r="F67" s="10">
        <v>2800</v>
      </c>
      <c r="H67" s="7">
        <v>7386.89</v>
      </c>
      <c r="I67" s="10">
        <v>5000</v>
      </c>
      <c r="L67" s="31">
        <v>5000</v>
      </c>
      <c r="N67" s="8">
        <f t="shared" si="1"/>
        <v>0</v>
      </c>
    </row>
    <row r="68" spans="3:14" x14ac:dyDescent="0.3">
      <c r="F68" s="11"/>
      <c r="H68" s="7"/>
      <c r="I68" s="11"/>
      <c r="N68" s="8">
        <f t="shared" si="1"/>
        <v>0</v>
      </c>
    </row>
    <row r="69" spans="3:14" ht="15" thickBot="1" x14ac:dyDescent="0.35">
      <c r="C69" s="17" t="s">
        <v>64</v>
      </c>
      <c r="E69" s="9">
        <f>SUM(E30:E67)</f>
        <v>390016.89999999997</v>
      </c>
      <c r="F69" s="12">
        <f>SUM(F30:F67)</f>
        <v>447105</v>
      </c>
      <c r="H69" s="9">
        <f>SUM(H30:H67)</f>
        <v>276853.16000000003</v>
      </c>
      <c r="I69" s="12">
        <f>SUM(I30:I67)</f>
        <v>465741.32999999996</v>
      </c>
      <c r="L69" s="32">
        <f>SUM(L30:L67)</f>
        <v>484341.32999999996</v>
      </c>
      <c r="N69" s="37">
        <f t="shared" si="1"/>
        <v>18600</v>
      </c>
    </row>
    <row r="70" spans="3:14" x14ac:dyDescent="0.3">
      <c r="C70" s="16" t="s">
        <v>61</v>
      </c>
      <c r="E70" s="8">
        <f>(E24)-E69</f>
        <v>135998.68000000011</v>
      </c>
      <c r="F70" s="13">
        <f>(F24)-F69</f>
        <v>71710</v>
      </c>
      <c r="H70" s="8">
        <f>(H24)-H69</f>
        <v>190346.14999999997</v>
      </c>
      <c r="I70" s="13">
        <f>(I24)-I69</f>
        <v>71113.000000000116</v>
      </c>
      <c r="L70" s="33">
        <f>(L24)-L69</f>
        <v>10021.670000000042</v>
      </c>
      <c r="N70" s="40">
        <f>N24-N69</f>
        <v>-61091.330000000075</v>
      </c>
    </row>
    <row r="71" spans="3:14" x14ac:dyDescent="0.3">
      <c r="F71" s="11"/>
      <c r="H71" s="7"/>
      <c r="I71" s="11"/>
      <c r="N71" s="8">
        <f t="shared" si="1"/>
        <v>0</v>
      </c>
    </row>
    <row r="72" spans="3:14" x14ac:dyDescent="0.3">
      <c r="C72" s="17" t="s">
        <v>62</v>
      </c>
      <c r="F72" s="11"/>
      <c r="H72" s="7"/>
      <c r="I72" s="11"/>
      <c r="N72" s="8">
        <f t="shared" si="1"/>
        <v>0</v>
      </c>
    </row>
    <row r="73" spans="3:14" ht="15" thickBot="1" x14ac:dyDescent="0.35">
      <c r="C73" s="3" t="s">
        <v>63</v>
      </c>
      <c r="E73" s="23">
        <v>93075.82</v>
      </c>
      <c r="F73" s="25">
        <v>96000</v>
      </c>
      <c r="H73" s="18">
        <v>84084.33</v>
      </c>
      <c r="I73" s="25">
        <v>80000</v>
      </c>
      <c r="L73" s="34">
        <v>85000</v>
      </c>
      <c r="N73" s="39">
        <f t="shared" si="1"/>
        <v>5000</v>
      </c>
    </row>
    <row r="74" spans="3:14" ht="15" thickBot="1" x14ac:dyDescent="0.35">
      <c r="C74" s="1" t="s">
        <v>66</v>
      </c>
      <c r="E74" s="9">
        <f>E73</f>
        <v>93075.82</v>
      </c>
      <c r="F74" s="12">
        <f>F73</f>
        <v>96000</v>
      </c>
      <c r="H74" s="24">
        <f>H73</f>
        <v>84084.33</v>
      </c>
      <c r="I74" s="12">
        <f>I73</f>
        <v>80000</v>
      </c>
      <c r="L74" s="32">
        <f>L73</f>
        <v>85000</v>
      </c>
      <c r="N74" s="38">
        <f t="shared" si="1"/>
        <v>5000</v>
      </c>
    </row>
    <row r="75" spans="3:14" x14ac:dyDescent="0.3">
      <c r="H75" s="7"/>
    </row>
    <row r="76" spans="3:14" x14ac:dyDescent="0.3">
      <c r="C76" s="1" t="s">
        <v>67</v>
      </c>
      <c r="E76" s="19">
        <f>E70-E74</f>
        <v>42922.860000000102</v>
      </c>
      <c r="F76" s="20">
        <f>F70-F74</f>
        <v>-24290</v>
      </c>
      <c r="H76" s="19">
        <f>H70-H74</f>
        <v>106261.81999999996</v>
      </c>
      <c r="I76" s="20">
        <f>I70-I74</f>
        <v>-8886.9999999998836</v>
      </c>
      <c r="L76" s="35">
        <f>L70-L74</f>
        <v>-74978.329999999958</v>
      </c>
      <c r="N76" s="35">
        <f>N70-N74</f>
        <v>-66091.330000000075</v>
      </c>
    </row>
    <row r="77" spans="3:14" x14ac:dyDescent="0.3">
      <c r="N77" s="30"/>
    </row>
    <row r="78" spans="3:14" x14ac:dyDescent="0.3">
      <c r="C78" t="s">
        <v>69</v>
      </c>
      <c r="H78" s="7">
        <v>59390</v>
      </c>
      <c r="I78" s="7">
        <v>59390</v>
      </c>
      <c r="L78" s="31">
        <v>59390</v>
      </c>
      <c r="N78" s="31">
        <v>59390</v>
      </c>
    </row>
    <row r="79" spans="3:14" x14ac:dyDescent="0.3">
      <c r="N79" s="30"/>
    </row>
    <row r="80" spans="3:14" x14ac:dyDescent="0.3">
      <c r="C80" s="1" t="s">
        <v>67</v>
      </c>
      <c r="H80" s="19">
        <f>H76-H78</f>
        <v>46871.819999999963</v>
      </c>
      <c r="I80" s="20">
        <f>I76-I78</f>
        <v>-68276.999999999884</v>
      </c>
      <c r="L80" s="35">
        <f>L76-L78</f>
        <v>-134368.32999999996</v>
      </c>
      <c r="N80" s="35">
        <f>N76-N78</f>
        <v>-125481.33000000007</v>
      </c>
    </row>
    <row r="86" spans="3:3" x14ac:dyDescent="0.3">
      <c r="C86" t="s">
        <v>72</v>
      </c>
    </row>
    <row r="87" spans="3:3" x14ac:dyDescent="0.3">
      <c r="C87" t="s">
        <v>73</v>
      </c>
    </row>
    <row r="88" spans="3:3" x14ac:dyDescent="0.3">
      <c r="C88" t="s">
        <v>74</v>
      </c>
    </row>
  </sheetData>
  <mergeCells count="2">
    <mergeCell ref="H3:I3"/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2025 to June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Robertson</dc:creator>
  <cp:lastModifiedBy>Tina Robertson</cp:lastModifiedBy>
  <dcterms:created xsi:type="dcterms:W3CDTF">2025-05-28T00:35:05Z</dcterms:created>
  <dcterms:modified xsi:type="dcterms:W3CDTF">2025-06-30T23:58:19Z</dcterms:modified>
</cp:coreProperties>
</file>