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e\Desktop\"/>
    </mc:Choice>
  </mc:AlternateContent>
  <xr:revisionPtr revIDLastSave="0" documentId="13_ncr:1_{79D3E661-C8BF-4155-97D7-E1E552CDF7F1}" xr6:coauthVersionLast="47" xr6:coauthVersionMax="47" xr10:uidLastSave="{00000000-0000-0000-0000-000000000000}"/>
  <bookViews>
    <workbookView xWindow="29295" yWindow="615" windowWidth="23835" windowHeight="13275" activeTab="5" xr2:uid="{10D6D829-6014-4E5A-82C2-6CE13A1A387B}"/>
  </bookViews>
  <sheets>
    <sheet name="plan" sheetId="2" r:id="rId1"/>
    <sheet name="maintenance" sheetId="1" r:id="rId2"/>
    <sheet name="repairs" sheetId="3" r:id="rId3"/>
    <sheet name="project template" sheetId="4" r:id="rId4"/>
    <sheet name="calendar" sheetId="5" r:id="rId5"/>
    <sheet name="may 6 projects" sheetId="6" r:id="rId6"/>
    <sheet name="mowing calcs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7" l="1"/>
  <c r="D16" i="7" s="1"/>
  <c r="C15" i="7"/>
  <c r="C16" i="7" s="1"/>
  <c r="E5" i="7"/>
  <c r="E4" i="7"/>
  <c r="E3" i="7"/>
  <c r="D9" i="7"/>
  <c r="E9" i="7" s="1"/>
  <c r="D7" i="7"/>
  <c r="E7" i="7" s="1"/>
  <c r="D5" i="7"/>
  <c r="D4" i="7"/>
  <c r="D3" i="7"/>
  <c r="D18" i="7" l="1"/>
  <c r="C18" i="7"/>
</calcChain>
</file>

<file path=xl/sharedStrings.xml><?xml version="1.0" encoding="utf-8"?>
<sst xmlns="http://schemas.openxmlformats.org/spreadsheetml/2006/main" count="254" uniqueCount="208">
  <si>
    <t>airport</t>
  </si>
  <si>
    <t>gates</t>
  </si>
  <si>
    <t>lights</t>
  </si>
  <si>
    <t>maintenace items and schedule</t>
  </si>
  <si>
    <t>repairs needed and plan</t>
  </si>
  <si>
    <t>airpark</t>
  </si>
  <si>
    <t>vegetation</t>
  </si>
  <si>
    <t>windsocks</t>
  </si>
  <si>
    <t>check for burned out, damaged (walk perimeter)</t>
  </si>
  <si>
    <t>frequency</t>
  </si>
  <si>
    <t>monthly</t>
  </si>
  <si>
    <t>functional check radio activation</t>
  </si>
  <si>
    <t>lubricate chain</t>
  </si>
  <si>
    <t>align rails</t>
  </si>
  <si>
    <t xml:space="preserve">weeds around lights </t>
  </si>
  <si>
    <t>mowing</t>
  </si>
  <si>
    <t>battery state</t>
  </si>
  <si>
    <t>functional check</t>
  </si>
  <si>
    <t>yearly</t>
  </si>
  <si>
    <t>load test</t>
  </si>
  <si>
    <t>spring, fall</t>
  </si>
  <si>
    <t>sensors check</t>
  </si>
  <si>
    <t>gate by office check card reader</t>
  </si>
  <si>
    <t>fuel pumps</t>
  </si>
  <si>
    <t xml:space="preserve">air </t>
  </si>
  <si>
    <t>tie downs</t>
  </si>
  <si>
    <t>signs</t>
  </si>
  <si>
    <t>storm drains</t>
  </si>
  <si>
    <t>debri on road</t>
  </si>
  <si>
    <t>condition, trim bushes around them</t>
  </si>
  <si>
    <t>schedule 1 work day each month</t>
  </si>
  <si>
    <t>advertise with airpark residents</t>
  </si>
  <si>
    <t>have a plan for each work party</t>
  </si>
  <si>
    <t>log work accomplished</t>
  </si>
  <si>
    <t>post on  website</t>
  </si>
  <si>
    <t>tasks</t>
  </si>
  <si>
    <t>tools</t>
  </si>
  <si>
    <t>training</t>
  </si>
  <si>
    <t>follow-up</t>
  </si>
  <si>
    <t>quarterly</t>
  </si>
  <si>
    <t>gates (3)</t>
  </si>
  <si>
    <t xml:space="preserve">weeds around light building </t>
  </si>
  <si>
    <t>grounding</t>
  </si>
  <si>
    <t>fall, after major storms</t>
  </si>
  <si>
    <t>vegetation around hangars</t>
  </si>
  <si>
    <t>during summer</t>
  </si>
  <si>
    <t xml:space="preserve">monthly  </t>
  </si>
  <si>
    <t>battery box lock for anti-collision lights</t>
  </si>
  <si>
    <t>battery preventative maintenance (replace)</t>
  </si>
  <si>
    <t>anti-collision lights</t>
  </si>
  <si>
    <t>north gate</t>
  </si>
  <si>
    <t>replace signal wire with twisted pair</t>
  </si>
  <si>
    <t>project</t>
  </si>
  <si>
    <t>lead</t>
  </si>
  <si>
    <t>airport maintenance plan</t>
  </si>
  <si>
    <t>develop work book with instructions</t>
  </si>
  <si>
    <t>identify a lead</t>
  </si>
  <si>
    <t>Maintenance and repair plan for airport and airpark streets</t>
  </si>
  <si>
    <t>replace</t>
  </si>
  <si>
    <t>verify operation</t>
  </si>
  <si>
    <t>anti-collision lights on the hill</t>
  </si>
  <si>
    <t>clean, no locks left behind</t>
  </si>
  <si>
    <t>weeds around signs</t>
  </si>
  <si>
    <t>weeds around wind tee</t>
  </si>
  <si>
    <t>legible</t>
  </si>
  <si>
    <t>wind socks</t>
  </si>
  <si>
    <t>airport manager actions</t>
  </si>
  <si>
    <t>inspections</t>
  </si>
  <si>
    <t>fuel pump maintenance</t>
  </si>
  <si>
    <t>etc</t>
  </si>
  <si>
    <t>for each project need:</t>
  </si>
  <si>
    <t>project description</t>
  </si>
  <si>
    <t>integrate maintenance plan with airport manager schedule and tasks</t>
  </si>
  <si>
    <t>identify support to airport manager for specific tasks</t>
  </si>
  <si>
    <t>need calendar with projects for each month</t>
  </si>
  <si>
    <t>checklists</t>
  </si>
  <si>
    <t>clean and lubricate</t>
  </si>
  <si>
    <t>joe</t>
  </si>
  <si>
    <t>check stops</t>
  </si>
  <si>
    <t>check and adjust rails</t>
  </si>
  <si>
    <t>tools/supplies</t>
  </si>
  <si>
    <t>chain lub, grease gun</t>
  </si>
  <si>
    <t>check and adjust chain slack</t>
  </si>
  <si>
    <t>operation and maintenance manual</t>
  </si>
  <si>
    <t>Column1</t>
  </si>
  <si>
    <t>Column2</t>
  </si>
  <si>
    <t>Column3</t>
  </si>
  <si>
    <t>Column4</t>
  </si>
  <si>
    <t>Column5</t>
  </si>
  <si>
    <t>Column6</t>
  </si>
  <si>
    <t>laser tracker, wrenches</t>
  </si>
  <si>
    <t>allowable slack</t>
  </si>
  <si>
    <t>tape measure, wrenches</t>
  </si>
  <si>
    <t xml:space="preserve">training, supplies, tools, </t>
  </si>
  <si>
    <t>hire out major mowing?</t>
  </si>
  <si>
    <t>hazmat check</t>
  </si>
  <si>
    <t>clear tie down area</t>
  </si>
  <si>
    <t>crack sealing</t>
  </si>
  <si>
    <t>worst areas in critical traffic areas</t>
  </si>
  <si>
    <t>spring time</t>
  </si>
  <si>
    <t>install new ones correct colors</t>
  </si>
  <si>
    <t xml:space="preserve">new signs </t>
  </si>
  <si>
    <t>cracks in high traffic areas</t>
  </si>
  <si>
    <t>taxiway to runway</t>
  </si>
  <si>
    <t>south gate approach</t>
  </si>
  <si>
    <t>north gate turnaround</t>
  </si>
  <si>
    <t xml:space="preserve">install new ones  </t>
  </si>
  <si>
    <t>order, install</t>
  </si>
  <si>
    <t>install</t>
  </si>
  <si>
    <t>signs on gates</t>
  </si>
  <si>
    <t>april</t>
  </si>
  <si>
    <t>may</t>
  </si>
  <si>
    <t>june</t>
  </si>
  <si>
    <t>july</t>
  </si>
  <si>
    <t>august</t>
  </si>
  <si>
    <t>sept</t>
  </si>
  <si>
    <t>oct</t>
  </si>
  <si>
    <t>first Saturday of the month, tied to prior month cpad board mtng</t>
  </si>
  <si>
    <t>dec</t>
  </si>
  <si>
    <t>nov</t>
  </si>
  <si>
    <t>signs, windsocks, weeding tie downs and wind tee, approach lights, check gates, lubricate</t>
  </si>
  <si>
    <t>signs airpark</t>
  </si>
  <si>
    <t>wrenches</t>
  </si>
  <si>
    <t>bolst, nuts, washers</t>
  </si>
  <si>
    <t>shovel and pick</t>
  </si>
  <si>
    <t>hacksaw</t>
  </si>
  <si>
    <t xml:space="preserve">prunning shears </t>
  </si>
  <si>
    <t xml:space="preserve">weeding </t>
  </si>
  <si>
    <t>weedeaters</t>
  </si>
  <si>
    <t>burn days</t>
  </si>
  <si>
    <t>clippers, prunning shears</t>
  </si>
  <si>
    <t>shovel, pick</t>
  </si>
  <si>
    <t xml:space="preserve">bags </t>
  </si>
  <si>
    <t>4 wheeler or truck and trailer</t>
  </si>
  <si>
    <t>leafblower</t>
  </si>
  <si>
    <t>lube</t>
  </si>
  <si>
    <t>inspect</t>
  </si>
  <si>
    <t>chains, stop</t>
  </si>
  <si>
    <t>adjust</t>
  </si>
  <si>
    <t>communication</t>
  </si>
  <si>
    <t>review plan at cpad board mtng</t>
  </si>
  <si>
    <t>post on website as an event each month</t>
  </si>
  <si>
    <t>send out reminer email after cpad mtng (week before event)</t>
  </si>
  <si>
    <t>May 6, 8 am, meet at south gate</t>
  </si>
  <si>
    <t>supplies</t>
  </si>
  <si>
    <t>windsock inspection</t>
  </si>
  <si>
    <t>wind tee</t>
  </si>
  <si>
    <t>approach lights</t>
  </si>
  <si>
    <t>taxi way entrances</t>
  </si>
  <si>
    <t>weed around</t>
  </si>
  <si>
    <t>photograph</t>
  </si>
  <si>
    <t>verify movement</t>
  </si>
  <si>
    <t>look for tears</t>
  </si>
  <si>
    <t xml:space="preserve">project </t>
  </si>
  <si>
    <t>replace stop signs</t>
  </si>
  <si>
    <t>replace no parking signs</t>
  </si>
  <si>
    <t>lubricate chains</t>
  </si>
  <si>
    <t>adjust chain tension</t>
  </si>
  <si>
    <t>inspect rails, rollers</t>
  </si>
  <si>
    <t>adjust ht and spacing if needed</t>
  </si>
  <si>
    <t>bolts,nuts, washers</t>
  </si>
  <si>
    <t>trim vegetaton around signs</t>
  </si>
  <si>
    <t>weed trimmer, shears</t>
  </si>
  <si>
    <t>"</t>
  </si>
  <si>
    <t>chain oil</t>
  </si>
  <si>
    <t>wrenches, laser tracker, tape measure</t>
  </si>
  <si>
    <t>location and actions</t>
  </si>
  <si>
    <t>weed around signs</t>
  </si>
  <si>
    <t>weed trimmer</t>
  </si>
  <si>
    <t>runway inspection</t>
  </si>
  <si>
    <t>identify weeds, cracks needing immediate attention</t>
  </si>
  <si>
    <t xml:space="preserve">photograph </t>
  </si>
  <si>
    <t>map</t>
  </si>
  <si>
    <t>walk runway perimeter</t>
  </si>
  <si>
    <t>prioritize for next work day</t>
  </si>
  <si>
    <t>bolt cutters, cutoff grinder</t>
  </si>
  <si>
    <t>check condition</t>
  </si>
  <si>
    <t>gates maintenance</t>
  </si>
  <si>
    <t>repair screen on gate near office</t>
  </si>
  <si>
    <t>do we need to order replacements?</t>
  </si>
  <si>
    <t>useable?</t>
  </si>
  <si>
    <t>remove chains, locks</t>
  </si>
  <si>
    <t>including taxi lights</t>
  </si>
  <si>
    <t>equipment</t>
  </si>
  <si>
    <t>mower deck</t>
  </si>
  <si>
    <t>weed sprayer</t>
  </si>
  <si>
    <t>completion status</t>
  </si>
  <si>
    <t>follow -up</t>
  </si>
  <si>
    <t>north</t>
  </si>
  <si>
    <t>south</t>
  </si>
  <si>
    <t>total grass area</t>
  </si>
  <si>
    <t>acres</t>
  </si>
  <si>
    <t>sq ft</t>
  </si>
  <si>
    <t>mowing speed</t>
  </si>
  <si>
    <t>deck width</t>
  </si>
  <si>
    <t>efficiency factor</t>
  </si>
  <si>
    <t>sq ft/hr</t>
  </si>
  <si>
    <t>acr/hr</t>
  </si>
  <si>
    <t>total time to mow, hrs</t>
  </si>
  <si>
    <t>airport grass dimensions</t>
  </si>
  <si>
    <t>width</t>
  </si>
  <si>
    <t>length</t>
  </si>
  <si>
    <t>mower calcs:</t>
  </si>
  <si>
    <t>rw area</t>
  </si>
  <si>
    <t>runway pavement</t>
  </si>
  <si>
    <t>lube, check out, pump up tires, operate</t>
  </si>
  <si>
    <t>weed, clean out cracks, reseal (local patch from home depo)</t>
  </si>
  <si>
    <t>replace as needed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</si>
</sst>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wrapText="1"/>
    </xf>
    <xf numFmtId="0" fontId="1" fillId="0" borderId="0" xfId="0" applyFont="1"/>
    <xf numFmtId="0" fontId="1" fillId="2" borderId="0" xfId="0" applyFont="1" applyFill="1"/>
    <xf numFmtId="2" fontId="0" fillId="0" borderId="0" xfId="0" applyNumberFormat="1"/>
    <xf numFmtId="167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9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CAFBA5-7BB4-49B8-8168-C6D95FBDA41F}" name="Table1" displayName="Table1" ref="B3:G17" totalsRowShown="0" headerRowDxfId="8" dataDxfId="7" tableBorderDxfId="6">
  <autoFilter ref="B3:G17" xr:uid="{3ACAFBA5-7BB4-49B8-8168-C6D95FBDA41F}"/>
  <tableColumns count="6">
    <tableColumn id="1" xr3:uid="{8FF9C53C-440E-4CCB-8B44-B70F8ACF8E7B}" name="Column1" dataDxfId="5"/>
    <tableColumn id="2" xr3:uid="{2D2F0991-FA81-414E-99FB-C6108B6D69C8}" name="Column2" dataDxfId="4"/>
    <tableColumn id="3" xr3:uid="{195269A2-85DB-45C6-A7C2-8001AC3468D7}" name="Column3" dataDxfId="3"/>
    <tableColumn id="4" xr3:uid="{1C2990BB-C716-46E4-AD47-03C3D7E0E733}" name="Column4" dataDxfId="2"/>
    <tableColumn id="5" xr3:uid="{50232B50-5D7D-4336-8067-27070F024CB1}" name="Column5" dataDxfId="1"/>
    <tableColumn id="6" xr3:uid="{2A530B04-263C-42A5-B3BC-436EEA17B787}" name="Column6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0983273-F002-4C49-BF5E-0E1742CA56D1}" name="Table2" displayName="Table2" ref="A3:H36" totalsRowShown="0">
  <autoFilter ref="A3:H36" xr:uid="{60983273-F002-4C49-BF5E-0E1742CA56D1}"/>
  <tableColumns count="8">
    <tableColumn id="1" xr3:uid="{8D67BA30-4F22-4562-A466-D83FCE2882C4}" name="project "/>
    <tableColumn id="2" xr3:uid="{AD17BCBD-7578-46D7-9B7F-D9CB5DFE7915}" name="location and actions"/>
    <tableColumn id="3" xr3:uid="{78849321-BE66-4F2E-9F58-42033DB7E878}" name="Column1"/>
    <tableColumn id="4" xr3:uid="{B52047CE-2617-4332-BFDE-47C00A126809}" name="tools"/>
    <tableColumn id="5" xr3:uid="{ADB64686-75B5-4981-80F8-42A119C55E79}" name="supplies"/>
    <tableColumn id="6" xr3:uid="{E62A76AA-C040-4064-BEF3-89E6AEA4DE51}" name="training"/>
    <tableColumn id="7" xr3:uid="{158CDCB1-439E-492F-BF09-3A7EA42567F7}" name="completion status"/>
    <tableColumn id="8" xr3:uid="{34314CF6-07D4-4EB4-A8C4-1E5977D091FD}" name="follow -up"/>
  </tableColumns>
  <tableStyleInfo name="TableStyleLight1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07773-B876-466B-BB8F-DCA991FDF651}">
  <dimension ref="A2:J20"/>
  <sheetViews>
    <sheetView workbookViewId="0">
      <selection activeCell="J4" sqref="J4"/>
    </sheetView>
  </sheetViews>
  <sheetFormatPr defaultRowHeight="15" x14ac:dyDescent="0.25"/>
  <sheetData>
    <row r="2" spans="1:10" x14ac:dyDescent="0.25">
      <c r="A2" t="s">
        <v>54</v>
      </c>
    </row>
    <row r="3" spans="1:10" x14ac:dyDescent="0.25">
      <c r="B3" t="s">
        <v>30</v>
      </c>
    </row>
    <row r="4" spans="1:10" x14ac:dyDescent="0.25">
      <c r="B4" t="s">
        <v>31</v>
      </c>
      <c r="J4" t="s">
        <v>74</v>
      </c>
    </row>
    <row r="5" spans="1:10" x14ac:dyDescent="0.25">
      <c r="B5" t="s">
        <v>32</v>
      </c>
    </row>
    <row r="6" spans="1:10" x14ac:dyDescent="0.25">
      <c r="B6" t="s">
        <v>56</v>
      </c>
    </row>
    <row r="7" spans="1:10" x14ac:dyDescent="0.25">
      <c r="B7" t="s">
        <v>33</v>
      </c>
    </row>
    <row r="8" spans="1:10" x14ac:dyDescent="0.25">
      <c r="B8" t="s">
        <v>34</v>
      </c>
      <c r="J8" t="s">
        <v>139</v>
      </c>
    </row>
    <row r="9" spans="1:10" x14ac:dyDescent="0.25">
      <c r="B9" t="s">
        <v>55</v>
      </c>
      <c r="J9" t="s">
        <v>140</v>
      </c>
    </row>
    <row r="10" spans="1:10" x14ac:dyDescent="0.25">
      <c r="J10" t="s">
        <v>141</v>
      </c>
    </row>
    <row r="11" spans="1:10" x14ac:dyDescent="0.25">
      <c r="A11" t="s">
        <v>70</v>
      </c>
      <c r="J11" t="s">
        <v>142</v>
      </c>
    </row>
    <row r="12" spans="1:10" x14ac:dyDescent="0.25">
      <c r="B12" t="s">
        <v>71</v>
      </c>
    </row>
    <row r="13" spans="1:10" x14ac:dyDescent="0.25">
      <c r="B13" t="s">
        <v>53</v>
      </c>
    </row>
    <row r="14" spans="1:10" x14ac:dyDescent="0.25">
      <c r="B14" t="s">
        <v>35</v>
      </c>
      <c r="D14" t="s">
        <v>75</v>
      </c>
    </row>
    <row r="15" spans="1:10" x14ac:dyDescent="0.25">
      <c r="B15" t="s">
        <v>36</v>
      </c>
    </row>
    <row r="16" spans="1:10" x14ac:dyDescent="0.25">
      <c r="B16" t="s">
        <v>37</v>
      </c>
    </row>
    <row r="17" spans="1:2" x14ac:dyDescent="0.25">
      <c r="B17" t="s">
        <v>38</v>
      </c>
    </row>
    <row r="19" spans="1:2" x14ac:dyDescent="0.25">
      <c r="A19" t="s">
        <v>72</v>
      </c>
    </row>
    <row r="20" spans="1:2" x14ac:dyDescent="0.25">
      <c r="B20" t="s">
        <v>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6B42B-8F21-4ACF-AB74-9A128B641F51}">
  <dimension ref="A1:H52"/>
  <sheetViews>
    <sheetView topLeftCell="A13" zoomScale="140" zoomScaleNormal="140" workbookViewId="0">
      <selection activeCell="B52" sqref="B52"/>
    </sheetView>
  </sheetViews>
  <sheetFormatPr defaultRowHeight="15" x14ac:dyDescent="0.25"/>
  <cols>
    <col min="3" max="3" width="33.7109375" customWidth="1"/>
    <col min="4" max="4" width="15" customWidth="1"/>
  </cols>
  <sheetData>
    <row r="1" spans="1:8" x14ac:dyDescent="0.25">
      <c r="A1" t="s">
        <v>57</v>
      </c>
    </row>
    <row r="2" spans="1:8" x14ac:dyDescent="0.25">
      <c r="B2" s="4" t="s">
        <v>3</v>
      </c>
      <c r="C2" s="4"/>
      <c r="E2" s="4" t="s">
        <v>9</v>
      </c>
    </row>
    <row r="3" spans="1:8" x14ac:dyDescent="0.25">
      <c r="A3" s="3" t="s">
        <v>0</v>
      </c>
    </row>
    <row r="4" spans="1:8" x14ac:dyDescent="0.25">
      <c r="B4" t="s">
        <v>40</v>
      </c>
      <c r="C4" t="s">
        <v>21</v>
      </c>
      <c r="E4" t="s">
        <v>10</v>
      </c>
    </row>
    <row r="5" spans="1:8" x14ac:dyDescent="0.25">
      <c r="C5" t="s">
        <v>12</v>
      </c>
      <c r="E5" t="s">
        <v>39</v>
      </c>
    </row>
    <row r="6" spans="1:8" x14ac:dyDescent="0.25">
      <c r="C6" t="s">
        <v>13</v>
      </c>
      <c r="E6" t="s">
        <v>18</v>
      </c>
    </row>
    <row r="7" spans="1:8" x14ac:dyDescent="0.25">
      <c r="C7" t="s">
        <v>11</v>
      </c>
      <c r="E7" t="s">
        <v>10</v>
      </c>
    </row>
    <row r="8" spans="1:8" x14ac:dyDescent="0.25">
      <c r="C8" t="s">
        <v>22</v>
      </c>
      <c r="E8" t="s">
        <v>10</v>
      </c>
    </row>
    <row r="10" spans="1:8" x14ac:dyDescent="0.25">
      <c r="B10" t="s">
        <v>2</v>
      </c>
      <c r="C10" t="s">
        <v>8</v>
      </c>
      <c r="E10" t="s">
        <v>10</v>
      </c>
    </row>
    <row r="11" spans="1:8" x14ac:dyDescent="0.25">
      <c r="C11" t="s">
        <v>11</v>
      </c>
      <c r="E11" t="s">
        <v>10</v>
      </c>
    </row>
    <row r="12" spans="1:8" x14ac:dyDescent="0.25">
      <c r="B12" t="s">
        <v>7</v>
      </c>
    </row>
    <row r="13" spans="1:8" x14ac:dyDescent="0.25">
      <c r="C13" t="s">
        <v>59</v>
      </c>
      <c r="E13" t="s">
        <v>10</v>
      </c>
    </row>
    <row r="14" spans="1:8" x14ac:dyDescent="0.25">
      <c r="C14" t="s">
        <v>58</v>
      </c>
      <c r="E14" t="s">
        <v>18</v>
      </c>
    </row>
    <row r="15" spans="1:8" x14ac:dyDescent="0.25">
      <c r="B15" t="s">
        <v>6</v>
      </c>
    </row>
    <row r="16" spans="1:8" x14ac:dyDescent="0.25">
      <c r="C16" t="s">
        <v>41</v>
      </c>
      <c r="E16" t="s">
        <v>20</v>
      </c>
      <c r="H16" t="s">
        <v>93</v>
      </c>
    </row>
    <row r="17" spans="2:8" x14ac:dyDescent="0.25">
      <c r="C17" t="s">
        <v>63</v>
      </c>
      <c r="E17" t="s">
        <v>20</v>
      </c>
      <c r="H17" t="s">
        <v>94</v>
      </c>
    </row>
    <row r="18" spans="2:8" x14ac:dyDescent="0.25">
      <c r="C18" t="s">
        <v>14</v>
      </c>
      <c r="E18" t="s">
        <v>46</v>
      </c>
      <c r="F18" t="s">
        <v>45</v>
      </c>
    </row>
    <row r="19" spans="2:8" x14ac:dyDescent="0.25">
      <c r="C19" t="s">
        <v>15</v>
      </c>
      <c r="E19" t="s">
        <v>46</v>
      </c>
      <c r="F19" t="s">
        <v>45</v>
      </c>
    </row>
    <row r="20" spans="2:8" x14ac:dyDescent="0.25">
      <c r="C20" t="s">
        <v>44</v>
      </c>
      <c r="E20" t="s">
        <v>20</v>
      </c>
    </row>
    <row r="21" spans="2:8" x14ac:dyDescent="0.25">
      <c r="C21" t="s">
        <v>62</v>
      </c>
      <c r="E21" t="s">
        <v>46</v>
      </c>
    </row>
    <row r="22" spans="2:8" x14ac:dyDescent="0.25">
      <c r="C22" t="s">
        <v>96</v>
      </c>
    </row>
    <row r="23" spans="2:8" x14ac:dyDescent="0.25">
      <c r="B23" t="s">
        <v>60</v>
      </c>
    </row>
    <row r="24" spans="2:8" x14ac:dyDescent="0.25">
      <c r="C24" t="s">
        <v>16</v>
      </c>
      <c r="D24" t="s">
        <v>19</v>
      </c>
      <c r="E24" t="s">
        <v>18</v>
      </c>
    </row>
    <row r="25" spans="2:8" x14ac:dyDescent="0.25">
      <c r="C25" t="s">
        <v>17</v>
      </c>
      <c r="E25" t="s">
        <v>10</v>
      </c>
    </row>
    <row r="27" spans="2:8" x14ac:dyDescent="0.25">
      <c r="B27" t="s">
        <v>23</v>
      </c>
    </row>
    <row r="28" spans="2:8" x14ac:dyDescent="0.25">
      <c r="C28" t="s">
        <v>24</v>
      </c>
      <c r="E28" t="s">
        <v>10</v>
      </c>
    </row>
    <row r="29" spans="2:8" x14ac:dyDescent="0.25">
      <c r="C29" t="s">
        <v>42</v>
      </c>
      <c r="E29" t="s">
        <v>10</v>
      </c>
    </row>
    <row r="30" spans="2:8" x14ac:dyDescent="0.25">
      <c r="C30" t="s">
        <v>95</v>
      </c>
    </row>
    <row r="31" spans="2:8" x14ac:dyDescent="0.25">
      <c r="B31" t="s">
        <v>25</v>
      </c>
    </row>
    <row r="32" spans="2:8" x14ac:dyDescent="0.25">
      <c r="C32" t="s">
        <v>61</v>
      </c>
      <c r="E32" t="s">
        <v>18</v>
      </c>
    </row>
    <row r="33" spans="1:7" x14ac:dyDescent="0.25">
      <c r="B33" t="s">
        <v>26</v>
      </c>
    </row>
    <row r="34" spans="1:7" x14ac:dyDescent="0.25">
      <c r="C34" t="s">
        <v>64</v>
      </c>
      <c r="E34" t="s">
        <v>18</v>
      </c>
      <c r="G34" t="s">
        <v>109</v>
      </c>
    </row>
    <row r="35" spans="1:7" x14ac:dyDescent="0.25">
      <c r="C35" t="s">
        <v>100</v>
      </c>
    </row>
    <row r="36" spans="1:7" x14ac:dyDescent="0.25">
      <c r="B36" t="s">
        <v>97</v>
      </c>
    </row>
    <row r="37" spans="1:7" x14ac:dyDescent="0.25">
      <c r="C37" t="s">
        <v>98</v>
      </c>
      <c r="E37" t="s">
        <v>18</v>
      </c>
      <c r="F37" t="s">
        <v>99</v>
      </c>
    </row>
    <row r="38" spans="1:7" x14ac:dyDescent="0.25">
      <c r="A38" s="3" t="s">
        <v>5</v>
      </c>
    </row>
    <row r="39" spans="1:7" x14ac:dyDescent="0.25">
      <c r="B39" t="s">
        <v>26</v>
      </c>
      <c r="C39" t="s">
        <v>29</v>
      </c>
      <c r="E39" t="s">
        <v>18</v>
      </c>
    </row>
    <row r="40" spans="1:7" x14ac:dyDescent="0.25">
      <c r="C40" t="s">
        <v>106</v>
      </c>
    </row>
    <row r="41" spans="1:7" x14ac:dyDescent="0.25">
      <c r="B41" t="s">
        <v>27</v>
      </c>
      <c r="E41" t="s">
        <v>43</v>
      </c>
    </row>
    <row r="44" spans="1:7" x14ac:dyDescent="0.25">
      <c r="B44" t="s">
        <v>28</v>
      </c>
      <c r="E44" t="s">
        <v>10</v>
      </c>
    </row>
    <row r="46" spans="1:7" x14ac:dyDescent="0.25">
      <c r="A46" t="s">
        <v>66</v>
      </c>
    </row>
    <row r="47" spans="1:7" x14ac:dyDescent="0.25">
      <c r="B47" t="s">
        <v>67</v>
      </c>
    </row>
    <row r="48" spans="1:7" x14ac:dyDescent="0.25">
      <c r="B48" t="s">
        <v>68</v>
      </c>
    </row>
    <row r="49" spans="2:2" x14ac:dyDescent="0.25">
      <c r="B49" t="s">
        <v>69</v>
      </c>
    </row>
    <row r="52" spans="2:2" x14ac:dyDescent="0.25">
      <c r="B52" t="s">
        <v>129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49BB4-E8CF-4EF5-A09D-12864DDF9243}">
  <dimension ref="A1:E23"/>
  <sheetViews>
    <sheetView workbookViewId="0">
      <selection activeCell="E11" sqref="E11"/>
    </sheetView>
  </sheetViews>
  <sheetFormatPr defaultRowHeight="15" x14ac:dyDescent="0.25"/>
  <sheetData>
    <row r="1" spans="1:5" x14ac:dyDescent="0.25">
      <c r="A1" t="s">
        <v>4</v>
      </c>
    </row>
    <row r="3" spans="1:5" x14ac:dyDescent="0.25">
      <c r="B3" t="s">
        <v>49</v>
      </c>
    </row>
    <row r="4" spans="1:5" x14ac:dyDescent="0.25">
      <c r="C4" t="s">
        <v>47</v>
      </c>
    </row>
    <row r="5" spans="1:5" x14ac:dyDescent="0.25">
      <c r="C5" t="s">
        <v>48</v>
      </c>
    </row>
    <row r="6" spans="1:5" x14ac:dyDescent="0.25">
      <c r="B6" t="s">
        <v>50</v>
      </c>
    </row>
    <row r="7" spans="1:5" x14ac:dyDescent="0.25">
      <c r="C7" t="s">
        <v>51</v>
      </c>
    </row>
    <row r="9" spans="1:5" x14ac:dyDescent="0.25">
      <c r="B9" t="s">
        <v>65</v>
      </c>
    </row>
    <row r="10" spans="1:5" x14ac:dyDescent="0.25">
      <c r="C10" t="s">
        <v>136</v>
      </c>
      <c r="E10" t="s">
        <v>207</v>
      </c>
    </row>
    <row r="12" spans="1:5" x14ac:dyDescent="0.25">
      <c r="B12" t="s">
        <v>101</v>
      </c>
    </row>
    <row r="13" spans="1:5" x14ac:dyDescent="0.25">
      <c r="C13" t="s">
        <v>0</v>
      </c>
      <c r="E13" t="s">
        <v>107</v>
      </c>
    </row>
    <row r="14" spans="1:5" x14ac:dyDescent="0.25">
      <c r="C14" t="s">
        <v>5</v>
      </c>
      <c r="E14" t="s">
        <v>108</v>
      </c>
    </row>
    <row r="16" spans="1:5" x14ac:dyDescent="0.25">
      <c r="B16" t="s">
        <v>102</v>
      </c>
      <c r="E16" t="s">
        <v>206</v>
      </c>
    </row>
    <row r="17" spans="2:5" x14ac:dyDescent="0.25">
      <c r="C17" t="s">
        <v>103</v>
      </c>
    </row>
    <row r="18" spans="2:5" x14ac:dyDescent="0.25">
      <c r="C18" t="s">
        <v>105</v>
      </c>
    </row>
    <row r="19" spans="2:5" x14ac:dyDescent="0.25">
      <c r="C19" t="s">
        <v>104</v>
      </c>
    </row>
    <row r="21" spans="2:5" x14ac:dyDescent="0.25">
      <c r="B21" t="s">
        <v>183</v>
      </c>
    </row>
    <row r="22" spans="2:5" x14ac:dyDescent="0.25">
      <c r="C22" t="s">
        <v>184</v>
      </c>
      <c r="E22" t="s">
        <v>205</v>
      </c>
    </row>
    <row r="23" spans="2:5" x14ac:dyDescent="0.25">
      <c r="C23" t="s">
        <v>185</v>
      </c>
      <c r="E23" t="s">
        <v>163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059C5-9654-4CB2-81CE-463ABF00EE55}">
  <dimension ref="B3:K23"/>
  <sheetViews>
    <sheetView workbookViewId="0">
      <selection activeCell="J7" sqref="J7"/>
    </sheetView>
  </sheetViews>
  <sheetFormatPr defaultRowHeight="15" x14ac:dyDescent="0.25"/>
  <cols>
    <col min="2" max="2" width="18.5703125" customWidth="1"/>
    <col min="3" max="3" width="13.7109375" customWidth="1"/>
    <col min="4" max="4" width="26.7109375" customWidth="1"/>
    <col min="5" max="5" width="21" customWidth="1"/>
    <col min="6" max="6" width="18.28515625" customWidth="1"/>
    <col min="7" max="7" width="19.42578125" customWidth="1"/>
  </cols>
  <sheetData>
    <row r="3" spans="2:11" ht="15.75" thickBot="1" x14ac:dyDescent="0.3">
      <c r="B3" s="1" t="s">
        <v>84</v>
      </c>
      <c r="C3" s="1" t="s">
        <v>85</v>
      </c>
      <c r="D3" s="1" t="s">
        <v>86</v>
      </c>
      <c r="E3" s="1" t="s">
        <v>87</v>
      </c>
      <c r="F3" s="1" t="s">
        <v>88</v>
      </c>
      <c r="G3" s="1" t="s">
        <v>89</v>
      </c>
      <c r="J3" t="s">
        <v>1</v>
      </c>
    </row>
    <row r="4" spans="2:11" x14ac:dyDescent="0.25">
      <c r="B4" s="2" t="s">
        <v>52</v>
      </c>
      <c r="C4" s="2" t="s">
        <v>53</v>
      </c>
      <c r="D4" s="2" t="s">
        <v>35</v>
      </c>
      <c r="E4" s="2" t="s">
        <v>80</v>
      </c>
      <c r="F4" s="2" t="s">
        <v>37</v>
      </c>
      <c r="G4" s="2" t="s">
        <v>38</v>
      </c>
      <c r="J4" t="s">
        <v>135</v>
      </c>
    </row>
    <row r="5" spans="2:11" ht="45" x14ac:dyDescent="0.25">
      <c r="B5" s="1" t="s">
        <v>1</v>
      </c>
      <c r="C5" s="1" t="s">
        <v>77</v>
      </c>
      <c r="D5" s="1" t="s">
        <v>76</v>
      </c>
      <c r="E5" s="1" t="s">
        <v>81</v>
      </c>
      <c r="F5" s="1" t="s">
        <v>83</v>
      </c>
      <c r="G5" s="1"/>
      <c r="J5" t="s">
        <v>136</v>
      </c>
    </row>
    <row r="6" spans="2:11" x14ac:dyDescent="0.25">
      <c r="B6" s="1"/>
      <c r="C6" s="1"/>
      <c r="D6" s="1" t="s">
        <v>78</v>
      </c>
      <c r="E6" s="1"/>
      <c r="F6" s="1"/>
      <c r="G6" s="1"/>
      <c r="J6" t="s">
        <v>138</v>
      </c>
      <c r="K6" t="s">
        <v>137</v>
      </c>
    </row>
    <row r="7" spans="2:11" ht="30" x14ac:dyDescent="0.25">
      <c r="B7" s="1"/>
      <c r="C7" s="1"/>
      <c r="D7" s="1" t="s">
        <v>79</v>
      </c>
      <c r="E7" s="1" t="s">
        <v>90</v>
      </c>
      <c r="F7" s="1"/>
      <c r="G7" s="1"/>
    </row>
    <row r="8" spans="2:11" ht="30" x14ac:dyDescent="0.25">
      <c r="B8" s="1"/>
      <c r="C8" s="1"/>
      <c r="D8" s="1" t="s">
        <v>82</v>
      </c>
      <c r="E8" s="1" t="s">
        <v>92</v>
      </c>
      <c r="F8" s="1" t="s">
        <v>91</v>
      </c>
      <c r="G8" s="1"/>
    </row>
    <row r="9" spans="2:11" x14ac:dyDescent="0.25">
      <c r="B9" s="1"/>
      <c r="C9" s="1"/>
      <c r="D9" s="1"/>
      <c r="E9" s="1"/>
      <c r="F9" s="1"/>
      <c r="G9" s="1"/>
    </row>
    <row r="10" spans="2:11" x14ac:dyDescent="0.25">
      <c r="B10" s="1"/>
      <c r="C10" s="1"/>
      <c r="D10" s="1"/>
      <c r="E10" s="1"/>
      <c r="F10" s="1"/>
      <c r="G10" s="1"/>
      <c r="J10" t="s">
        <v>121</v>
      </c>
    </row>
    <row r="11" spans="2:11" x14ac:dyDescent="0.25">
      <c r="B11" s="1"/>
      <c r="C11" s="1"/>
      <c r="D11" s="1"/>
      <c r="E11" s="1"/>
      <c r="F11" s="1"/>
      <c r="G11" s="1"/>
      <c r="J11" t="s">
        <v>122</v>
      </c>
    </row>
    <row r="12" spans="2:11" x14ac:dyDescent="0.25">
      <c r="B12" s="1"/>
      <c r="C12" s="1"/>
      <c r="D12" s="1"/>
      <c r="E12" s="1"/>
      <c r="F12" s="1"/>
      <c r="G12" s="1"/>
      <c r="J12" t="s">
        <v>123</v>
      </c>
    </row>
    <row r="13" spans="2:11" x14ac:dyDescent="0.25">
      <c r="B13" s="1"/>
      <c r="C13" s="1"/>
      <c r="D13" s="1"/>
      <c r="E13" s="1"/>
      <c r="F13" s="1"/>
      <c r="G13" s="1"/>
      <c r="J13" t="s">
        <v>124</v>
      </c>
    </row>
    <row r="14" spans="2:11" x14ac:dyDescent="0.25">
      <c r="B14" s="1"/>
      <c r="C14" s="1"/>
      <c r="D14" s="1"/>
      <c r="E14" s="1"/>
      <c r="F14" s="1"/>
      <c r="G14" s="1"/>
      <c r="J14" t="s">
        <v>125</v>
      </c>
    </row>
    <row r="15" spans="2:11" x14ac:dyDescent="0.25">
      <c r="B15" s="1"/>
      <c r="C15" s="1"/>
      <c r="D15" s="1"/>
      <c r="E15" s="1"/>
      <c r="F15" s="1"/>
      <c r="G15" s="1"/>
      <c r="J15" t="s">
        <v>126</v>
      </c>
    </row>
    <row r="16" spans="2:11" x14ac:dyDescent="0.25">
      <c r="B16" s="1"/>
      <c r="C16" s="1"/>
      <c r="D16" s="1"/>
      <c r="E16" s="1"/>
      <c r="F16" s="1"/>
      <c r="G16" s="1"/>
    </row>
    <row r="17" spans="2:10" x14ac:dyDescent="0.25">
      <c r="B17" s="1"/>
      <c r="C17" s="1"/>
      <c r="D17" s="1"/>
      <c r="E17" s="1"/>
      <c r="F17" s="1"/>
      <c r="G17" s="1"/>
      <c r="J17" t="s">
        <v>127</v>
      </c>
    </row>
    <row r="18" spans="2:10" x14ac:dyDescent="0.25">
      <c r="J18" t="s">
        <v>128</v>
      </c>
    </row>
    <row r="19" spans="2:10" x14ac:dyDescent="0.25">
      <c r="J19" t="s">
        <v>130</v>
      </c>
    </row>
    <row r="20" spans="2:10" x14ac:dyDescent="0.25">
      <c r="J20" t="s">
        <v>131</v>
      </c>
    </row>
    <row r="21" spans="2:10" x14ac:dyDescent="0.25">
      <c r="J21" t="s">
        <v>132</v>
      </c>
    </row>
    <row r="22" spans="2:10" x14ac:dyDescent="0.25">
      <c r="J22" t="s">
        <v>133</v>
      </c>
    </row>
    <row r="23" spans="2:10" x14ac:dyDescent="0.25">
      <c r="J23" t="s">
        <v>134</v>
      </c>
    </row>
  </sheetData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E2861-BDBD-42F0-BA59-C1F6A312E4AA}">
  <dimension ref="A2:E11"/>
  <sheetViews>
    <sheetView workbookViewId="0">
      <selection activeCell="H15" sqref="H15"/>
    </sheetView>
  </sheetViews>
  <sheetFormatPr defaultRowHeight="15" x14ac:dyDescent="0.25"/>
  <sheetData>
    <row r="2" spans="1:5" x14ac:dyDescent="0.25">
      <c r="B2" t="s">
        <v>117</v>
      </c>
    </row>
    <row r="3" spans="1:5" x14ac:dyDescent="0.25">
      <c r="A3" t="s">
        <v>110</v>
      </c>
    </row>
    <row r="4" spans="1:5" x14ac:dyDescent="0.25">
      <c r="A4" t="s">
        <v>111</v>
      </c>
      <c r="B4">
        <v>6</v>
      </c>
      <c r="E4" t="s">
        <v>120</v>
      </c>
    </row>
    <row r="5" spans="1:5" x14ac:dyDescent="0.25">
      <c r="A5" t="s">
        <v>112</v>
      </c>
      <c r="B5">
        <v>3</v>
      </c>
    </row>
    <row r="6" spans="1:5" x14ac:dyDescent="0.25">
      <c r="A6" t="s">
        <v>113</v>
      </c>
      <c r="B6">
        <v>1</v>
      </c>
    </row>
    <row r="7" spans="1:5" x14ac:dyDescent="0.25">
      <c r="A7" t="s">
        <v>114</v>
      </c>
      <c r="B7">
        <v>5</v>
      </c>
    </row>
    <row r="8" spans="1:5" x14ac:dyDescent="0.25">
      <c r="A8" t="s">
        <v>115</v>
      </c>
      <c r="B8">
        <v>2</v>
      </c>
    </row>
    <row r="9" spans="1:5" x14ac:dyDescent="0.25">
      <c r="A9" t="s">
        <v>116</v>
      </c>
      <c r="B9">
        <v>7</v>
      </c>
    </row>
    <row r="10" spans="1:5" x14ac:dyDescent="0.25">
      <c r="A10" t="s">
        <v>119</v>
      </c>
      <c r="B10">
        <v>4</v>
      </c>
    </row>
    <row r="11" spans="1:5" x14ac:dyDescent="0.25">
      <c r="A11" t="s">
        <v>118</v>
      </c>
      <c r="B11">
        <v>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CB584-45AD-4D97-BCD5-F2947F6142A2}">
  <dimension ref="A2:H36"/>
  <sheetViews>
    <sheetView tabSelected="1" workbookViewId="0">
      <selection activeCell="F25" sqref="F25"/>
    </sheetView>
  </sheetViews>
  <sheetFormatPr defaultRowHeight="15" x14ac:dyDescent="0.25"/>
  <cols>
    <col min="1" max="1" width="9.85546875" customWidth="1"/>
    <col min="2" max="2" width="20.7109375" customWidth="1"/>
    <col min="3" max="3" width="35.28515625" customWidth="1"/>
    <col min="4" max="4" width="18.42578125" customWidth="1"/>
    <col min="5" max="5" width="18" customWidth="1"/>
    <col min="6" max="6" width="18.140625" customWidth="1"/>
    <col min="7" max="7" width="19" customWidth="1"/>
    <col min="8" max="8" width="13.5703125" customWidth="1"/>
  </cols>
  <sheetData>
    <row r="2" spans="1:8" x14ac:dyDescent="0.25">
      <c r="A2" t="s">
        <v>143</v>
      </c>
    </row>
    <row r="3" spans="1:8" ht="30" x14ac:dyDescent="0.25">
      <c r="A3" t="s">
        <v>153</v>
      </c>
      <c r="B3" t="s">
        <v>166</v>
      </c>
      <c r="C3" t="s">
        <v>84</v>
      </c>
      <c r="D3" t="s">
        <v>36</v>
      </c>
      <c r="E3" t="s">
        <v>144</v>
      </c>
      <c r="F3" t="s">
        <v>37</v>
      </c>
      <c r="G3" s="1" t="s">
        <v>186</v>
      </c>
      <c r="H3" t="s">
        <v>187</v>
      </c>
    </row>
    <row r="4" spans="1:8" x14ac:dyDescent="0.25">
      <c r="A4" s="3" t="s">
        <v>177</v>
      </c>
    </row>
    <row r="5" spans="1:8" x14ac:dyDescent="0.25">
      <c r="B5" t="s">
        <v>156</v>
      </c>
      <c r="E5" t="s">
        <v>164</v>
      </c>
    </row>
    <row r="6" spans="1:8" x14ac:dyDescent="0.25">
      <c r="B6" t="s">
        <v>157</v>
      </c>
      <c r="D6" t="s">
        <v>122</v>
      </c>
    </row>
    <row r="7" spans="1:8" x14ac:dyDescent="0.25">
      <c r="B7" t="s">
        <v>158</v>
      </c>
      <c r="C7" t="s">
        <v>159</v>
      </c>
      <c r="D7" t="s">
        <v>165</v>
      </c>
    </row>
    <row r="8" spans="1:8" x14ac:dyDescent="0.25">
      <c r="B8" t="s">
        <v>178</v>
      </c>
    </row>
    <row r="10" spans="1:8" x14ac:dyDescent="0.25">
      <c r="A10" s="3" t="s">
        <v>127</v>
      </c>
    </row>
    <row r="11" spans="1:8" x14ac:dyDescent="0.25">
      <c r="B11" t="s">
        <v>146</v>
      </c>
      <c r="D11" t="s">
        <v>168</v>
      </c>
    </row>
    <row r="12" spans="1:8" x14ac:dyDescent="0.25">
      <c r="B12" t="s">
        <v>147</v>
      </c>
      <c r="D12" t="s">
        <v>163</v>
      </c>
    </row>
    <row r="13" spans="1:8" x14ac:dyDescent="0.25">
      <c r="B13" t="s">
        <v>148</v>
      </c>
      <c r="C13" t="s">
        <v>182</v>
      </c>
      <c r="D13" t="s">
        <v>163</v>
      </c>
    </row>
    <row r="15" spans="1:8" x14ac:dyDescent="0.25">
      <c r="A15" s="3" t="s">
        <v>25</v>
      </c>
    </row>
    <row r="16" spans="1:8" x14ac:dyDescent="0.25">
      <c r="B16" t="s">
        <v>176</v>
      </c>
      <c r="C16" t="s">
        <v>180</v>
      </c>
    </row>
    <row r="17" spans="1:5" x14ac:dyDescent="0.25">
      <c r="B17" t="s">
        <v>149</v>
      </c>
      <c r="D17" t="s">
        <v>168</v>
      </c>
    </row>
    <row r="18" spans="1:5" x14ac:dyDescent="0.25">
      <c r="B18" t="s">
        <v>181</v>
      </c>
      <c r="D18" t="s">
        <v>175</v>
      </c>
    </row>
    <row r="20" spans="1:5" x14ac:dyDescent="0.25">
      <c r="A20" s="3" t="s">
        <v>26</v>
      </c>
    </row>
    <row r="21" spans="1:5" x14ac:dyDescent="0.25">
      <c r="B21" t="s">
        <v>5</v>
      </c>
      <c r="C21" t="s">
        <v>154</v>
      </c>
      <c r="D21" t="s">
        <v>122</v>
      </c>
      <c r="E21" t="s">
        <v>160</v>
      </c>
    </row>
    <row r="22" spans="1:5" x14ac:dyDescent="0.25">
      <c r="C22" t="s">
        <v>155</v>
      </c>
      <c r="D22" t="s">
        <v>163</v>
      </c>
      <c r="E22" t="s">
        <v>163</v>
      </c>
    </row>
    <row r="23" spans="1:5" x14ac:dyDescent="0.25">
      <c r="C23" t="s">
        <v>161</v>
      </c>
      <c r="D23" t="s">
        <v>162</v>
      </c>
    </row>
    <row r="25" spans="1:5" x14ac:dyDescent="0.25">
      <c r="B25" t="s">
        <v>0</v>
      </c>
      <c r="C25" t="s">
        <v>167</v>
      </c>
      <c r="D25" t="s">
        <v>168</v>
      </c>
    </row>
    <row r="27" spans="1:5" x14ac:dyDescent="0.25">
      <c r="A27" s="3" t="s">
        <v>169</v>
      </c>
    </row>
    <row r="28" spans="1:5" x14ac:dyDescent="0.25">
      <c r="B28" t="s">
        <v>173</v>
      </c>
    </row>
    <row r="29" spans="1:5" x14ac:dyDescent="0.25">
      <c r="B29" t="s">
        <v>170</v>
      </c>
    </row>
    <row r="30" spans="1:5" x14ac:dyDescent="0.25">
      <c r="B30" t="s">
        <v>171</v>
      </c>
      <c r="D30" t="s">
        <v>172</v>
      </c>
    </row>
    <row r="31" spans="1:5" x14ac:dyDescent="0.25">
      <c r="B31" t="s">
        <v>174</v>
      </c>
    </row>
    <row r="33" spans="1:3" x14ac:dyDescent="0.25">
      <c r="A33" s="3" t="s">
        <v>145</v>
      </c>
    </row>
    <row r="34" spans="1:3" x14ac:dyDescent="0.25">
      <c r="B34" t="s">
        <v>151</v>
      </c>
    </row>
    <row r="35" spans="1:3" x14ac:dyDescent="0.25">
      <c r="B35" t="s">
        <v>152</v>
      </c>
    </row>
    <row r="36" spans="1:3" x14ac:dyDescent="0.25">
      <c r="B36" t="s">
        <v>150</v>
      </c>
      <c r="C36" t="s">
        <v>179</v>
      </c>
    </row>
  </sheetData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9268F-B32C-4FAD-AF8E-5F2984BB8D03}">
  <dimension ref="A1:E18"/>
  <sheetViews>
    <sheetView workbookViewId="0">
      <selection activeCell="D16" sqref="D16"/>
    </sheetView>
  </sheetViews>
  <sheetFormatPr defaultRowHeight="15" x14ac:dyDescent="0.25"/>
  <cols>
    <col min="1" max="1" width="17.7109375" customWidth="1"/>
  </cols>
  <sheetData>
    <row r="1" spans="1:5" x14ac:dyDescent="0.25">
      <c r="A1" t="s">
        <v>199</v>
      </c>
    </row>
    <row r="2" spans="1:5" x14ac:dyDescent="0.25">
      <c r="B2" s="7" t="s">
        <v>200</v>
      </c>
      <c r="C2" s="7" t="s">
        <v>201</v>
      </c>
      <c r="D2" s="8" t="s">
        <v>192</v>
      </c>
      <c r="E2" s="8" t="s">
        <v>191</v>
      </c>
    </row>
    <row r="3" spans="1:5" x14ac:dyDescent="0.25">
      <c r="A3" t="s">
        <v>188</v>
      </c>
      <c r="B3">
        <v>200</v>
      </c>
      <c r="C3">
        <v>500</v>
      </c>
      <c r="D3">
        <f>B3*C3</f>
        <v>100000</v>
      </c>
      <c r="E3" s="6">
        <f>D3/43560</f>
        <v>2.2956841138659319</v>
      </c>
    </row>
    <row r="4" spans="1:5" x14ac:dyDescent="0.25">
      <c r="A4" t="s">
        <v>203</v>
      </c>
      <c r="B4">
        <v>350</v>
      </c>
      <c r="C4">
        <v>4000</v>
      </c>
      <c r="D4">
        <f t="shared" ref="D4:D7" si="0">B4*C4</f>
        <v>1400000</v>
      </c>
      <c r="E4" s="6">
        <f t="shared" ref="E4:E9" si="1">D4/43560</f>
        <v>32.139577594123047</v>
      </c>
    </row>
    <row r="5" spans="1:5" x14ac:dyDescent="0.25">
      <c r="A5" t="s">
        <v>189</v>
      </c>
      <c r="B5">
        <v>350</v>
      </c>
      <c r="C5">
        <v>500</v>
      </c>
      <c r="D5">
        <f t="shared" si="0"/>
        <v>175000</v>
      </c>
      <c r="E5" s="6">
        <f t="shared" si="1"/>
        <v>4.0174471992653809</v>
      </c>
    </row>
    <row r="6" spans="1:5" x14ac:dyDescent="0.25">
      <c r="E6" s="6"/>
    </row>
    <row r="7" spans="1:5" x14ac:dyDescent="0.25">
      <c r="A7" t="s">
        <v>204</v>
      </c>
      <c r="B7">
        <v>50</v>
      </c>
      <c r="C7">
        <v>4000</v>
      </c>
      <c r="D7">
        <f t="shared" si="0"/>
        <v>200000</v>
      </c>
      <c r="E7" s="6">
        <f t="shared" si="1"/>
        <v>4.5913682277318637</v>
      </c>
    </row>
    <row r="9" spans="1:5" x14ac:dyDescent="0.25">
      <c r="A9" t="s">
        <v>190</v>
      </c>
      <c r="D9">
        <f>SUM(D3:D5)-D7</f>
        <v>1475000</v>
      </c>
      <c r="E9" s="6">
        <f t="shared" si="1"/>
        <v>33.861340679522499</v>
      </c>
    </row>
    <row r="11" spans="1:5" x14ac:dyDescent="0.25">
      <c r="A11" s="3" t="s">
        <v>202</v>
      </c>
    </row>
    <row r="12" spans="1:5" x14ac:dyDescent="0.25">
      <c r="A12" t="s">
        <v>193</v>
      </c>
      <c r="C12">
        <v>5</v>
      </c>
      <c r="D12">
        <v>7</v>
      </c>
    </row>
    <row r="13" spans="1:5" x14ac:dyDescent="0.25">
      <c r="A13" t="s">
        <v>194</v>
      </c>
      <c r="C13">
        <v>60</v>
      </c>
      <c r="D13">
        <v>72</v>
      </c>
    </row>
    <row r="14" spans="1:5" x14ac:dyDescent="0.25">
      <c r="A14" t="s">
        <v>195</v>
      </c>
      <c r="C14">
        <v>0.8</v>
      </c>
      <c r="D14">
        <v>0.8</v>
      </c>
    </row>
    <row r="15" spans="1:5" x14ac:dyDescent="0.25">
      <c r="A15" t="s">
        <v>196</v>
      </c>
      <c r="C15">
        <f>C13/12*C12*5280*C14</f>
        <v>105600</v>
      </c>
      <c r="D15">
        <f>D13/12*D12*5280*D14</f>
        <v>177408</v>
      </c>
    </row>
    <row r="16" spans="1:5" x14ac:dyDescent="0.25">
      <c r="A16" t="s">
        <v>197</v>
      </c>
      <c r="C16" s="5">
        <f>C15/43560</f>
        <v>2.4242424242424243</v>
      </c>
      <c r="D16" s="5">
        <f>D15/43560</f>
        <v>4.0727272727272723</v>
      </c>
    </row>
    <row r="18" spans="1:4" x14ac:dyDescent="0.25">
      <c r="A18" t="s">
        <v>198</v>
      </c>
      <c r="C18" s="6">
        <f>E9/C16</f>
        <v>13.967803030303031</v>
      </c>
      <c r="D18" s="6">
        <f>E9/D16</f>
        <v>8.3141684704184708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plan</vt:lpstr>
      <vt:lpstr>maintenance</vt:lpstr>
      <vt:lpstr>repairs</vt:lpstr>
      <vt:lpstr>project template</vt:lpstr>
      <vt:lpstr>calendar</vt:lpstr>
      <vt:lpstr>may 6 projects</vt:lpstr>
      <vt:lpstr>mowing calcs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</dc:creator>
  <cp:lastModifiedBy>Mark Eagar</cp:lastModifiedBy>
  <dcterms:created xsi:type="dcterms:W3CDTF">2023-02-20T16:41:23Z</dcterms:created>
  <dcterms:modified xsi:type="dcterms:W3CDTF">2023-04-11T20:17:28Z</dcterms:modified>
</cp:coreProperties>
</file>